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H86" i="1"/>
  <c r="M85"/>
  <c r="M89" s="1"/>
  <c r="L85"/>
  <c r="L89" s="1"/>
  <c r="K85"/>
  <c r="K89" s="1"/>
  <c r="J85"/>
  <c r="J89" s="1"/>
  <c r="I85"/>
  <c r="I89" s="1"/>
  <c r="H84"/>
  <c r="H81"/>
  <c r="H79"/>
  <c r="H78"/>
  <c r="H77"/>
  <c r="H76"/>
  <c r="H75"/>
  <c r="H74"/>
  <c r="H73"/>
  <c r="M72"/>
  <c r="M83" s="1"/>
  <c r="L72"/>
  <c r="L83" s="1"/>
  <c r="K72"/>
  <c r="K83" s="1"/>
  <c r="J72"/>
  <c r="J83" s="1"/>
  <c r="I72"/>
  <c r="I83" s="1"/>
  <c r="H71"/>
  <c r="H65"/>
  <c r="H64"/>
  <c r="M63"/>
  <c r="M70" s="1"/>
  <c r="L63"/>
  <c r="L70" s="1"/>
  <c r="K63"/>
  <c r="K70" s="1"/>
  <c r="J63"/>
  <c r="J70" s="1"/>
  <c r="I63"/>
  <c r="I70" s="1"/>
  <c r="H62"/>
  <c r="H60"/>
  <c r="H57"/>
  <c r="H56"/>
  <c r="H55"/>
  <c r="H54"/>
  <c r="H53"/>
  <c r="H52"/>
  <c r="H51"/>
  <c r="H50"/>
  <c r="H49"/>
  <c r="H48"/>
  <c r="M47"/>
  <c r="M61" s="1"/>
  <c r="L47"/>
  <c r="K47"/>
  <c r="K61" s="1"/>
  <c r="J47"/>
  <c r="J61" s="1"/>
  <c r="I47"/>
  <c r="I61" s="1"/>
  <c r="L46"/>
  <c r="H41"/>
  <c r="H40"/>
  <c r="H39"/>
  <c r="H38"/>
  <c r="H37"/>
  <c r="H36"/>
  <c r="H35"/>
  <c r="M34"/>
  <c r="M45" s="1"/>
  <c r="L34"/>
  <c r="L45" s="1"/>
  <c r="K34"/>
  <c r="K45" s="1"/>
  <c r="J34"/>
  <c r="J45" s="1"/>
  <c r="I34"/>
  <c r="I45" s="1"/>
  <c r="H33"/>
  <c r="H31"/>
  <c r="H30"/>
  <c r="M29"/>
  <c r="M32" s="1"/>
  <c r="L29"/>
  <c r="L32" s="1"/>
  <c r="K29"/>
  <c r="K32" s="1"/>
  <c r="J29"/>
  <c r="J32" s="1"/>
  <c r="I29"/>
  <c r="I32" s="1"/>
  <c r="H28"/>
  <c r="H26"/>
  <c r="H25"/>
  <c r="H24"/>
  <c r="H23"/>
  <c r="H22"/>
  <c r="H21"/>
  <c r="M20"/>
  <c r="M27" s="1"/>
  <c r="L20"/>
  <c r="L27" s="1"/>
  <c r="K20"/>
  <c r="K27" s="1"/>
  <c r="J20"/>
  <c r="J27" s="1"/>
  <c r="I20"/>
  <c r="I27" s="1"/>
  <c r="H27" s="1"/>
  <c r="H20"/>
  <c r="H19"/>
  <c r="H17"/>
  <c r="H16"/>
  <c r="H15"/>
  <c r="H14"/>
  <c r="H13"/>
  <c r="H12"/>
  <c r="M11"/>
  <c r="M18" s="1"/>
  <c r="L11"/>
  <c r="L18" s="1"/>
  <c r="K11"/>
  <c r="K18" s="1"/>
  <c r="J11"/>
  <c r="J18" s="1"/>
  <c r="I11"/>
  <c r="I18" s="1"/>
  <c r="H10"/>
  <c r="H8"/>
  <c r="H7"/>
  <c r="H6"/>
  <c r="M5"/>
  <c r="M9" s="1"/>
  <c r="L5"/>
  <c r="L9" s="1"/>
  <c r="K5"/>
  <c r="K9" s="1"/>
  <c r="J5"/>
  <c r="J9" s="1"/>
  <c r="I5"/>
  <c r="I9" s="1"/>
  <c r="H5"/>
  <c r="H4"/>
  <c r="H63" l="1"/>
  <c r="H9"/>
  <c r="H18"/>
  <c r="H34"/>
  <c r="H47"/>
  <c r="H32"/>
  <c r="L61"/>
  <c r="H46"/>
  <c r="H61"/>
  <c r="H70"/>
  <c r="H11"/>
  <c r="H29"/>
  <c r="H45"/>
  <c r="H83"/>
  <c r="H72"/>
  <c r="H89"/>
  <c r="H85"/>
</calcChain>
</file>

<file path=xl/sharedStrings.xml><?xml version="1.0" encoding="utf-8"?>
<sst xmlns="http://schemas.openxmlformats.org/spreadsheetml/2006/main" count="313" uniqueCount="211">
  <si>
    <t>№ п/п</t>
  </si>
  <si>
    <t>Наименование показателей плана ФХД / Наименование поставщика</t>
  </si>
  <si>
    <t>Статья расходов (КОСГУ)</t>
  </si>
  <si>
    <t>Предмет договора</t>
  </si>
  <si>
    <t>Номер договора</t>
  </si>
  <si>
    <t>Дата заключения договора</t>
  </si>
  <si>
    <t>Срок действия договора</t>
  </si>
  <si>
    <t>1.</t>
  </si>
  <si>
    <t>Услуги связи</t>
  </si>
  <si>
    <t>Общая сумма средств по договорам</t>
  </si>
  <si>
    <t>1.1</t>
  </si>
  <si>
    <t>1.2</t>
  </si>
  <si>
    <t>Остаток денежних средств по статье расходов</t>
  </si>
  <si>
    <t>Транспортные услуги</t>
  </si>
  <si>
    <t>2.1</t>
  </si>
  <si>
    <t>2.2</t>
  </si>
  <si>
    <t>2.3</t>
  </si>
  <si>
    <t>2.4</t>
  </si>
  <si>
    <t>2.5</t>
  </si>
  <si>
    <t>Коммунальные услуги</t>
  </si>
  <si>
    <t>3.1</t>
  </si>
  <si>
    <t>3.2</t>
  </si>
  <si>
    <t>3.3</t>
  </si>
  <si>
    <t>2-1123</t>
  </si>
  <si>
    <t>3.4</t>
  </si>
  <si>
    <t>3.5</t>
  </si>
  <si>
    <t>4.1</t>
  </si>
  <si>
    <t>ООО "Омсккоммунсервис"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</si>
  <si>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</si>
  <si>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</si>
  <si>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</si>
  <si>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</si>
  <si>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</si>
  <si>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</si>
  <si>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</si>
  <si>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</si>
  <si>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</si>
  <si>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Увеличение стоимости основных средств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</si>
  <si>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</si>
  <si>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</si>
  <si>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</si>
  <si>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</si>
  <si>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</si>
  <si>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</si>
  <si>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</si>
  <si>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</si>
  <si>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</si>
  <si>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Увеличение стоимости материальных запасов</t>
  </si>
  <si>
    <t>7.1</t>
  </si>
  <si>
    <t>7.2</t>
  </si>
  <si>
    <t>2</t>
  </si>
  <si>
    <t>7.3</t>
  </si>
  <si>
    <t>7.4</t>
  </si>
  <si>
    <t>7.5</t>
  </si>
  <si>
    <t>8</t>
  </si>
  <si>
    <t>Прочие расходы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</si>
  <si>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</si>
  <si>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</si>
  <si>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</si>
  <si>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</si>
  <si>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</si>
  <si>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</si>
  <si>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</si>
  <si>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</si>
  <si>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</si>
  <si>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4</t>
  </si>
  <si>
    <t>5</t>
  </si>
  <si>
    <t>3</t>
  </si>
  <si>
    <t>6</t>
  </si>
  <si>
    <t>6.1</t>
  </si>
  <si>
    <t>6.11</t>
  </si>
  <si>
    <t>6.12</t>
  </si>
  <si>
    <t>7</t>
  </si>
  <si>
    <t>9</t>
  </si>
  <si>
    <t>9.1</t>
  </si>
  <si>
    <t>9.2</t>
  </si>
  <si>
    <t>ОБЩАЯ сумма договора</t>
  </si>
  <si>
    <t>Сумма по договору          (бюджет МЗ-611)</t>
  </si>
  <si>
    <t>Сумма по договору           (целевые субсидии-612)</t>
  </si>
  <si>
    <t>Сумма по договору(платная деятельность 120 ( 08.91.00)</t>
  </si>
  <si>
    <t>Сумма по договору(платная деятельность-130,08.92.00)</t>
  </si>
  <si>
    <t>Сумма по договору( благотворительные средства-180,08.99.00)</t>
  </si>
  <si>
    <t>Утвержено по ПФХД на 2015г</t>
  </si>
  <si>
    <t>оплата за 2014 год</t>
  </si>
  <si>
    <t>ОАО Ростелеком</t>
  </si>
  <si>
    <t>14334</t>
  </si>
  <si>
    <t>12.02.2015</t>
  </si>
  <si>
    <t>31.12.2015</t>
  </si>
  <si>
    <t>ООО Омские кабельные сети</t>
  </si>
  <si>
    <t>интернет</t>
  </si>
  <si>
    <t>ЮЛ-И-8110</t>
  </si>
  <si>
    <t>2.</t>
  </si>
  <si>
    <t>Хэц Творчество</t>
  </si>
  <si>
    <t>транспортные услуги</t>
  </si>
  <si>
    <t>15-09</t>
  </si>
  <si>
    <t>МП Пассажирсервис</t>
  </si>
  <si>
    <t>проездные билнты</t>
  </si>
  <si>
    <t>б/н</t>
  </si>
  <si>
    <t>13.01.2015</t>
  </si>
  <si>
    <t>ИП Гриценко Ю.П.</t>
  </si>
  <si>
    <t>04.03.2015</t>
  </si>
  <si>
    <t>17.03.2015</t>
  </si>
  <si>
    <t>покупка электронного проездного билета</t>
  </si>
  <si>
    <t>3.</t>
  </si>
  <si>
    <t>ООО "Омский завод технического углерода"</t>
  </si>
  <si>
    <t>теплоснабжение</t>
  </si>
  <si>
    <t>7404</t>
  </si>
  <si>
    <t>02.04.2015</t>
  </si>
  <si>
    <t>ОАО Петербургская сбытовая компания"</t>
  </si>
  <si>
    <t>поставка электроэнергии</t>
  </si>
  <si>
    <t>92-1123</t>
  </si>
  <si>
    <t>17.02.2015</t>
  </si>
  <si>
    <t>ОАО "Омскэлектро"</t>
  </si>
  <si>
    <t>передеча электрической энергии</t>
  </si>
  <si>
    <t>24.02.2015</t>
  </si>
  <si>
    <t>ОАО ОмскВодоканал</t>
  </si>
  <si>
    <t>холодное водоснабжение и водоотведение</t>
  </si>
  <si>
    <t>1154</t>
  </si>
  <si>
    <t>03.08.2015</t>
  </si>
  <si>
    <t>Арендная плата за пользование имуществом</t>
  </si>
  <si>
    <t>Услуги по содержанию имущества</t>
  </si>
  <si>
    <t>техническое обслуживание узлов учета тепловой энергии</t>
  </si>
  <si>
    <t>199</t>
  </si>
  <si>
    <t>1.01.2015</t>
  </si>
  <si>
    <t>СибРМ</t>
  </si>
  <si>
    <t>заправка картриджа</t>
  </si>
  <si>
    <t>Г-0122</t>
  </si>
  <si>
    <t>6.02.2015</t>
  </si>
  <si>
    <t>ИП Герман Мария Александровна</t>
  </si>
  <si>
    <t>демонтаж окон ПВХ в здании</t>
  </si>
  <si>
    <t>ооо жко московка</t>
  </si>
  <si>
    <t>услуги по вывозу ТБО</t>
  </si>
  <si>
    <t>Б/Н</t>
  </si>
  <si>
    <t>услуги по отделке окон пвх</t>
  </si>
  <si>
    <t>14.05.2015</t>
  </si>
  <si>
    <t>Якименко Сергей</t>
  </si>
  <si>
    <t>Оказание услуг по ремонту рояля</t>
  </si>
  <si>
    <t>12</t>
  </si>
  <si>
    <t xml:space="preserve">ИП Кузнецов П.С. </t>
  </si>
  <si>
    <t>Оказание услуг по монтажу окон ПВХ</t>
  </si>
  <si>
    <t>Якименко Сергей Николаевич</t>
  </si>
  <si>
    <t>14</t>
  </si>
  <si>
    <t>ООО АльпСтрой</t>
  </si>
  <si>
    <t>работы по удалению аварийных деревьев</t>
  </si>
  <si>
    <t>1</t>
  </si>
  <si>
    <t>Прочие работы и услуги</t>
  </si>
  <si>
    <t>ФГКУ "УВО УМВД РФ" по Омской области</t>
  </si>
  <si>
    <t>оказать услуги по охране имущества</t>
  </si>
  <si>
    <t>ООО СибСР</t>
  </si>
  <si>
    <t xml:space="preserve">обслуживание сайта </t>
  </si>
  <si>
    <t>2015/55-15</t>
  </si>
  <si>
    <t>ООО Актив</t>
  </si>
  <si>
    <t>услуги по работе с программным продуктом Парус-бюджет</t>
  </si>
  <si>
    <t>15-24</t>
  </si>
  <si>
    <t>МП города Омска УКК АТ</t>
  </si>
  <si>
    <t>услуги по программе "подготовка должностных лиц и специалистов гражданской обороны и единой системы предупреждения и ликвидации чрезвычайных ситуаций</t>
  </si>
  <si>
    <t>28</t>
  </si>
  <si>
    <t>НОЧУ ТОО ФОП " ОЦПО"</t>
  </si>
  <si>
    <t xml:space="preserve">обучение по охране труда </t>
  </si>
  <si>
    <t>186</t>
  </si>
  <si>
    <t>ООО Сигнал01( ОБЩАЯ СУММА 98 393,42)</t>
  </si>
  <si>
    <t>работа по независимой оценке</t>
  </si>
  <si>
    <t>09-ПР.15</t>
  </si>
  <si>
    <t>услуги по подключению электронной транспортной карты</t>
  </si>
  <si>
    <t>консультационные услуги</t>
  </si>
  <si>
    <t>15-58</t>
  </si>
  <si>
    <t>ФГБУ ПТЦ ФПС по Омской области</t>
  </si>
  <si>
    <t>Услуги по программированию системы передачи Стрелец-Мониторинг</t>
  </si>
  <si>
    <t>91</t>
  </si>
  <si>
    <t>ООО РосЭкоАудит</t>
  </si>
  <si>
    <t>оказание услуг по специальной оценке условий труда</t>
  </si>
  <si>
    <t>55/385</t>
  </si>
  <si>
    <t>БПОУ "омский областной колледж культуры и искусства"</t>
  </si>
  <si>
    <t>Услуги по повышению квалификации Заказчика</t>
  </si>
  <si>
    <t>156</t>
  </si>
  <si>
    <t>ООО Современник</t>
  </si>
  <si>
    <t xml:space="preserve">Поставка мольберт с планшетом </t>
  </si>
  <si>
    <t>02/15</t>
  </si>
  <si>
    <t>ООО "НПП Охрана"</t>
  </si>
  <si>
    <t>покупка РСПИ "Стрелец-Мониторинг"</t>
  </si>
  <si>
    <t>26.08.2015</t>
  </si>
  <si>
    <t>ООО "Современник"</t>
  </si>
  <si>
    <t>поставка мебели</t>
  </si>
  <si>
    <t>09/15</t>
  </si>
  <si>
    <t>10.09.2015</t>
  </si>
  <si>
    <t>поставка ТМЦ</t>
  </si>
  <si>
    <t>10/15</t>
  </si>
  <si>
    <t>ИП Петровских В.К.</t>
  </si>
  <si>
    <t>Поставка флипчарта</t>
  </si>
  <si>
    <t>2217-С/К</t>
  </si>
  <si>
    <t>23.11.2015</t>
  </si>
  <si>
    <t>Завод розлива минеральной воды "Омский"</t>
  </si>
  <si>
    <t>Общая сумма средст по договору</t>
  </si>
  <si>
    <t>414/15</t>
  </si>
  <si>
    <t>окна</t>
  </si>
  <si>
    <t>ИП Муленко Андрей Викторович</t>
  </si>
  <si>
    <t>Поставка хозяйтвенных товаров</t>
  </si>
  <si>
    <t>ИП Савельева ольга Анатольевна</t>
  </si>
  <si>
    <t>строительные материалы</t>
  </si>
  <si>
    <t>20.04.2015</t>
  </si>
  <si>
    <t>ИП Кабаков</t>
  </si>
  <si>
    <t>Поставка строительных товаров</t>
  </si>
  <si>
    <t>покупка окон ПВХ</t>
  </si>
  <si>
    <t>Поставка пленки</t>
  </si>
  <si>
    <t>ИП Петровских В.К. (общая сумма договора 84977,4)</t>
  </si>
  <si>
    <t>Поставка канцелярских товаров</t>
  </si>
  <si>
    <t>2216-С/К</t>
  </si>
  <si>
    <t>ООО "АртФлора"</t>
  </si>
  <si>
    <t>Покупка цветочных букетов</t>
  </si>
  <si>
    <t>ОТЧЕТ об использовании добровольных пожертвований за 2015 год</t>
  </si>
  <si>
    <t>Директор                                                                                                                                                            И.Г. Чумаков</t>
  </si>
</sst>
</file>

<file path=xl/styles.xml><?xml version="1.0" encoding="utf-8"?>
<styleSheet xmlns="http://schemas.openxmlformats.org/spreadsheetml/2006/main">
  <numFmts count="2">
    <numFmt numFmtId="164" formatCode="_-* #,##0.00\ _р_._-;\-* #,##0.00\ _р_._-;_-* &quot;-&quot;??\ _р_._-;_-@_-"/>
    <numFmt numFmtId="165" formatCode="#,##0.00_ ;\-#,##0.00\ 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</font>
    <font>
      <b/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1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164" fontId="0" fillId="0" borderId="0" xfId="0" applyNumberFormat="1" applyFill="1" applyAlignment="1">
      <alignment horizontal="center" vertical="center" wrapText="1"/>
    </xf>
    <xf numFmtId="49" fontId="0" fillId="2" borderId="0" xfId="0" applyNumberFormat="1" applyFill="1" applyAlignment="1" applyProtection="1">
      <alignment horizontal="center" vertical="center" wrapText="1"/>
      <protection locked="0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wrapText="1"/>
    </xf>
    <xf numFmtId="49" fontId="7" fillId="0" borderId="2" xfId="0" applyNumberFormat="1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top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164" fontId="0" fillId="2" borderId="14" xfId="0" applyNumberFormat="1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5" xfId="0" applyNumberFormat="1" applyFill="1" applyBorder="1" applyAlignment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49" fontId="0" fillId="2" borderId="3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49" fontId="0" fillId="0" borderId="2" xfId="0" applyNumberForma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2" fontId="0" fillId="0" borderId="2" xfId="0" applyNumberForma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left" vertical="top"/>
    </xf>
    <xf numFmtId="14" fontId="2" fillId="0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vertical="center" wrapText="1"/>
    </xf>
    <xf numFmtId="165" fontId="1" fillId="0" borderId="6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wrapText="1"/>
    </xf>
    <xf numFmtId="0" fontId="9" fillId="0" borderId="2" xfId="0" applyFont="1" applyFill="1" applyBorder="1" applyAlignment="1">
      <alignment horizontal="left" vertical="top" wrapText="1"/>
    </xf>
    <xf numFmtId="0" fontId="0" fillId="0" borderId="2" xfId="0" applyNumberFormat="1" applyFill="1" applyBorder="1" applyAlignment="1">
      <alignment horizontal="center" vertical="top"/>
    </xf>
    <xf numFmtId="49" fontId="0" fillId="0" borderId="2" xfId="0" applyNumberFormat="1" applyFill="1" applyBorder="1" applyAlignment="1">
      <alignment horizontal="center" vertical="top"/>
    </xf>
    <xf numFmtId="14" fontId="0" fillId="0" borderId="2" xfId="0" applyNumberFormat="1" applyFill="1" applyBorder="1" applyAlignment="1">
      <alignment horizontal="center" vertical="top"/>
    </xf>
    <xf numFmtId="2" fontId="0" fillId="0" borderId="2" xfId="0" applyNumberFormat="1" applyFill="1" applyBorder="1" applyAlignment="1">
      <alignment horizontal="center" vertical="top"/>
    </xf>
    <xf numFmtId="0" fontId="1" fillId="0" borderId="3" xfId="0" applyFont="1" applyFill="1" applyBorder="1" applyAlignment="1">
      <alignment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62"/>
  <sheetViews>
    <sheetView tabSelected="1" view="pageBreakPreview" topLeftCell="B82" zoomScale="60" zoomScalePageLayoutView="20" workbookViewId="0">
      <selection activeCell="L89" sqref="L89"/>
    </sheetView>
  </sheetViews>
  <sheetFormatPr defaultColWidth="9.140625" defaultRowHeight="15"/>
  <cols>
    <col min="1" max="1" width="9.140625" style="2"/>
    <col min="2" max="2" width="30" style="3" customWidth="1"/>
    <col min="3" max="3" width="11.28515625" style="4" customWidth="1"/>
    <col min="4" max="4" width="32.42578125" style="4" customWidth="1"/>
    <col min="5" max="7" width="13.5703125" style="4" customWidth="1"/>
    <col min="8" max="13" width="15.85546875" style="29" customWidth="1"/>
    <col min="14" max="14" width="20.85546875" style="1" customWidth="1"/>
    <col min="15" max="63" width="0" style="3" hidden="1" customWidth="1"/>
    <col min="64" max="16384" width="9.140625" style="3"/>
  </cols>
  <sheetData>
    <row r="1" spans="1:14" ht="25.5" customHeight="1" thickBot="1">
      <c r="B1" s="37" t="s">
        <v>209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  <c r="N1" s="56"/>
    </row>
    <row r="2" spans="1:14" ht="25.5" customHeight="1">
      <c r="A2" s="42" t="s">
        <v>0</v>
      </c>
      <c r="B2" s="31" t="s">
        <v>1</v>
      </c>
      <c r="C2" s="30" t="s">
        <v>2</v>
      </c>
      <c r="D2" s="31" t="s">
        <v>3</v>
      </c>
      <c r="E2" s="31" t="s">
        <v>4</v>
      </c>
      <c r="F2" s="44" t="s">
        <v>5</v>
      </c>
      <c r="G2" s="46" t="s">
        <v>6</v>
      </c>
      <c r="H2" s="40" t="s">
        <v>76</v>
      </c>
      <c r="I2" s="35" t="s">
        <v>77</v>
      </c>
      <c r="J2" s="33" t="s">
        <v>78</v>
      </c>
      <c r="K2" s="33" t="s">
        <v>79</v>
      </c>
      <c r="L2" s="33" t="s">
        <v>80</v>
      </c>
      <c r="M2" s="33" t="s">
        <v>81</v>
      </c>
      <c r="N2" s="56"/>
    </row>
    <row r="3" spans="1:14" ht="48" customHeight="1">
      <c r="A3" s="43"/>
      <c r="B3" s="32"/>
      <c r="C3" s="32"/>
      <c r="D3" s="32"/>
      <c r="E3" s="32"/>
      <c r="F3" s="45"/>
      <c r="G3" s="47"/>
      <c r="H3" s="41"/>
      <c r="I3" s="36"/>
      <c r="J3" s="34"/>
      <c r="K3" s="34"/>
      <c r="L3" s="34"/>
      <c r="M3" s="34"/>
      <c r="N3" s="56"/>
    </row>
    <row r="4" spans="1:14" s="68" customFormat="1" ht="25.5" customHeight="1">
      <c r="A4" s="69" t="s">
        <v>7</v>
      </c>
      <c r="B4" s="70" t="s">
        <v>8</v>
      </c>
      <c r="C4" s="70">
        <v>221</v>
      </c>
      <c r="D4" s="71" t="s">
        <v>82</v>
      </c>
      <c r="E4" s="72"/>
      <c r="F4" s="72"/>
      <c r="G4" s="73"/>
      <c r="H4" s="67">
        <f>SUM(I4:M4)</f>
        <v>68200</v>
      </c>
      <c r="I4" s="67">
        <v>25000</v>
      </c>
      <c r="J4" s="67">
        <v>0</v>
      </c>
      <c r="K4" s="67">
        <v>0</v>
      </c>
      <c r="L4" s="67">
        <v>0</v>
      </c>
      <c r="M4" s="67">
        <v>43200</v>
      </c>
    </row>
    <row r="5" spans="1:14" s="68" customFormat="1" ht="25.5" customHeight="1">
      <c r="A5" s="74"/>
      <c r="B5" s="75"/>
      <c r="C5" s="76"/>
      <c r="D5" s="71" t="s">
        <v>9</v>
      </c>
      <c r="E5" s="72"/>
      <c r="F5" s="72"/>
      <c r="G5" s="73"/>
      <c r="H5" s="67">
        <f>SUM(H7:H8)</f>
        <v>66442.44</v>
      </c>
      <c r="I5" s="67">
        <f>SUM(I7:I8)</f>
        <v>23242.44</v>
      </c>
      <c r="J5" s="67">
        <f>SUM(J7:J8)</f>
        <v>0</v>
      </c>
      <c r="K5" s="67">
        <f>SUM(K7:K8)</f>
        <v>0</v>
      </c>
      <c r="L5" s="67">
        <f>SUM(L7:L8)</f>
        <v>0</v>
      </c>
      <c r="M5" s="67">
        <f>SUM(M7:M8)</f>
        <v>43200</v>
      </c>
    </row>
    <row r="6" spans="1:14" s="56" customFormat="1" ht="25.5" customHeight="1">
      <c r="A6" s="48"/>
      <c r="B6" s="59" t="s">
        <v>83</v>
      </c>
      <c r="C6" s="76"/>
      <c r="D6" s="82"/>
      <c r="E6" s="82"/>
      <c r="F6" s="82"/>
      <c r="G6" s="82"/>
      <c r="H6" s="54">
        <f t="shared" ref="H6:H8" si="0">SUM(I6:M6)</f>
        <v>1757.56</v>
      </c>
      <c r="I6" s="54">
        <v>1757.56</v>
      </c>
      <c r="J6" s="54"/>
      <c r="K6" s="54"/>
      <c r="L6" s="54"/>
      <c r="M6" s="54"/>
    </row>
    <row r="7" spans="1:14" s="56" customFormat="1" ht="25.5" customHeight="1">
      <c r="A7" s="48" t="s">
        <v>10</v>
      </c>
      <c r="B7" s="59" t="s">
        <v>84</v>
      </c>
      <c r="C7" s="76"/>
      <c r="D7" s="82" t="s">
        <v>8</v>
      </c>
      <c r="E7" s="82" t="s">
        <v>85</v>
      </c>
      <c r="F7" s="82" t="s">
        <v>86</v>
      </c>
      <c r="G7" s="82" t="s">
        <v>87</v>
      </c>
      <c r="H7" s="54">
        <f t="shared" si="0"/>
        <v>23242.44</v>
      </c>
      <c r="I7" s="54">
        <v>23242.44</v>
      </c>
      <c r="J7" s="54"/>
      <c r="K7" s="54"/>
      <c r="L7" s="54"/>
      <c r="M7" s="54"/>
    </row>
    <row r="8" spans="1:14" s="56" customFormat="1" ht="25.5" customHeight="1">
      <c r="A8" s="48" t="s">
        <v>11</v>
      </c>
      <c r="B8" s="59" t="s">
        <v>88</v>
      </c>
      <c r="C8" s="76"/>
      <c r="D8" s="82" t="s">
        <v>89</v>
      </c>
      <c r="E8" s="82" t="s">
        <v>90</v>
      </c>
      <c r="F8" s="82" t="s">
        <v>86</v>
      </c>
      <c r="G8" s="82" t="s">
        <v>87</v>
      </c>
      <c r="H8" s="54">
        <f t="shared" si="0"/>
        <v>43200</v>
      </c>
      <c r="I8" s="54"/>
      <c r="J8" s="54"/>
      <c r="K8" s="54"/>
      <c r="L8" s="54"/>
      <c r="M8" s="54">
        <v>43200</v>
      </c>
    </row>
    <row r="9" spans="1:14" s="68" customFormat="1" ht="25.5" customHeight="1">
      <c r="A9" s="62"/>
      <c r="B9" s="63"/>
      <c r="C9" s="104"/>
      <c r="D9" s="64" t="s">
        <v>12</v>
      </c>
      <c r="E9" s="65"/>
      <c r="F9" s="65"/>
      <c r="G9" s="66"/>
      <c r="H9" s="67">
        <f>I9+J9+K9+L9+M9</f>
        <v>0</v>
      </c>
      <c r="I9" s="67">
        <f>I4-I5-I6</f>
        <v>0</v>
      </c>
      <c r="J9" s="67">
        <f>J4-J5-J6</f>
        <v>0</v>
      </c>
      <c r="K9" s="67">
        <f>K4-K5-K6</f>
        <v>0</v>
      </c>
      <c r="L9" s="67">
        <f>L4-L5-L6</f>
        <v>0</v>
      </c>
      <c r="M9" s="67">
        <f>M4-M5-M6</f>
        <v>0</v>
      </c>
    </row>
    <row r="10" spans="1:14" s="68" customFormat="1" ht="25.5" customHeight="1">
      <c r="A10" s="69" t="s">
        <v>91</v>
      </c>
      <c r="B10" s="70" t="s">
        <v>13</v>
      </c>
      <c r="C10" s="70">
        <v>222</v>
      </c>
      <c r="D10" s="64" t="s">
        <v>82</v>
      </c>
      <c r="E10" s="65"/>
      <c r="F10" s="65"/>
      <c r="G10" s="66"/>
      <c r="H10" s="67">
        <f>SUM(I10:M10)</f>
        <v>69909.17</v>
      </c>
      <c r="I10" s="67">
        <v>0</v>
      </c>
      <c r="J10" s="67">
        <v>0</v>
      </c>
      <c r="K10" s="67">
        <v>0</v>
      </c>
      <c r="L10" s="67">
        <v>21290</v>
      </c>
      <c r="M10" s="67">
        <v>48619.17</v>
      </c>
    </row>
    <row r="11" spans="1:14" s="68" customFormat="1" ht="25.5" customHeight="1">
      <c r="A11" s="74"/>
      <c r="B11" s="75"/>
      <c r="C11" s="76"/>
      <c r="D11" s="64" t="s">
        <v>9</v>
      </c>
      <c r="E11" s="65"/>
      <c r="F11" s="65"/>
      <c r="G11" s="66"/>
      <c r="H11" s="67">
        <f>SUM(H13:H17)</f>
        <v>55640</v>
      </c>
      <c r="I11" s="67">
        <f>SUM(I13:I17)</f>
        <v>0</v>
      </c>
      <c r="J11" s="67">
        <f>SUM(J13:J17)</f>
        <v>0</v>
      </c>
      <c r="K11" s="67">
        <f>SUM(K13:K17)</f>
        <v>0</v>
      </c>
      <c r="L11" s="67">
        <f>SUM(L13:L17)</f>
        <v>14480</v>
      </c>
      <c r="M11" s="67">
        <f>SUM(M13:M17)</f>
        <v>41160</v>
      </c>
    </row>
    <row r="12" spans="1:14" s="56" customFormat="1" ht="25.5" customHeight="1">
      <c r="A12" s="48"/>
      <c r="B12" s="57" t="s">
        <v>83</v>
      </c>
      <c r="C12" s="76"/>
      <c r="D12" s="58"/>
      <c r="E12" s="51"/>
      <c r="F12" s="52"/>
      <c r="G12" s="82"/>
      <c r="H12" s="54">
        <f t="shared" ref="H12:H17" si="1">SUM(I12:M12)</f>
        <v>0</v>
      </c>
      <c r="I12" s="60"/>
      <c r="J12" s="60"/>
      <c r="K12" s="60"/>
      <c r="L12" s="60"/>
      <c r="M12" s="60"/>
    </row>
    <row r="13" spans="1:14" s="56" customFormat="1" ht="25.5" customHeight="1">
      <c r="A13" s="48" t="s">
        <v>14</v>
      </c>
      <c r="B13" s="57" t="s">
        <v>92</v>
      </c>
      <c r="C13" s="76"/>
      <c r="D13" s="58" t="s">
        <v>93</v>
      </c>
      <c r="E13" s="51" t="s">
        <v>94</v>
      </c>
      <c r="F13" s="52">
        <v>42023</v>
      </c>
      <c r="G13" s="82" t="s">
        <v>87</v>
      </c>
      <c r="H13" s="54">
        <f t="shared" si="1"/>
        <v>15000</v>
      </c>
      <c r="I13" s="60"/>
      <c r="J13" s="60"/>
      <c r="K13" s="60"/>
      <c r="L13" s="60"/>
      <c r="M13" s="60">
        <v>15000</v>
      </c>
    </row>
    <row r="14" spans="1:14" s="56" customFormat="1" ht="25.5" customHeight="1">
      <c r="A14" s="48" t="s">
        <v>15</v>
      </c>
      <c r="B14" s="59" t="s">
        <v>95</v>
      </c>
      <c r="C14" s="76"/>
      <c r="D14" s="82" t="s">
        <v>96</v>
      </c>
      <c r="E14" s="82" t="s">
        <v>97</v>
      </c>
      <c r="F14" s="82" t="s">
        <v>98</v>
      </c>
      <c r="G14" s="82" t="s">
        <v>87</v>
      </c>
      <c r="H14" s="54">
        <f t="shared" si="1"/>
        <v>6480</v>
      </c>
      <c r="I14" s="54"/>
      <c r="J14" s="54"/>
      <c r="K14" s="54"/>
      <c r="L14" s="54">
        <v>6480</v>
      </c>
      <c r="M14" s="54"/>
    </row>
    <row r="15" spans="1:14" s="56" customFormat="1" ht="25.5" customHeight="1">
      <c r="A15" s="48" t="s">
        <v>16</v>
      </c>
      <c r="B15" s="59" t="s">
        <v>99</v>
      </c>
      <c r="C15" s="76"/>
      <c r="D15" s="82" t="s">
        <v>93</v>
      </c>
      <c r="E15" s="82" t="s">
        <v>97</v>
      </c>
      <c r="F15" s="82" t="s">
        <v>100</v>
      </c>
      <c r="G15" s="82" t="s">
        <v>87</v>
      </c>
      <c r="H15" s="54">
        <f t="shared" si="1"/>
        <v>8000</v>
      </c>
      <c r="I15" s="54"/>
      <c r="J15" s="54"/>
      <c r="K15" s="54"/>
      <c r="L15" s="54">
        <v>8000</v>
      </c>
      <c r="M15" s="54"/>
    </row>
    <row r="16" spans="1:14" s="56" customFormat="1" ht="25.5" customHeight="1">
      <c r="A16" s="48" t="s">
        <v>17</v>
      </c>
      <c r="B16" s="59" t="s">
        <v>95</v>
      </c>
      <c r="C16" s="76"/>
      <c r="D16" s="82" t="s">
        <v>96</v>
      </c>
      <c r="E16" s="82" t="s">
        <v>97</v>
      </c>
      <c r="F16" s="82" t="s">
        <v>101</v>
      </c>
      <c r="G16" s="82" t="s">
        <v>87</v>
      </c>
      <c r="H16" s="54">
        <f t="shared" si="1"/>
        <v>2160</v>
      </c>
      <c r="I16" s="54"/>
      <c r="J16" s="54"/>
      <c r="K16" s="54"/>
      <c r="L16" s="54"/>
      <c r="M16" s="54">
        <v>2160</v>
      </c>
    </row>
    <row r="17" spans="1:13" s="56" customFormat="1" ht="39" customHeight="1">
      <c r="A17" s="48" t="s">
        <v>18</v>
      </c>
      <c r="B17" s="59" t="s">
        <v>95</v>
      </c>
      <c r="C17" s="76"/>
      <c r="D17" s="10" t="s">
        <v>102</v>
      </c>
      <c r="E17" s="11">
        <v>392</v>
      </c>
      <c r="F17" s="12">
        <v>42129</v>
      </c>
      <c r="G17" s="82" t="s">
        <v>87</v>
      </c>
      <c r="H17" s="54">
        <f t="shared" si="1"/>
        <v>24000</v>
      </c>
      <c r="I17" s="54"/>
      <c r="J17" s="54"/>
      <c r="K17" s="54"/>
      <c r="L17" s="54"/>
      <c r="M17" s="13">
        <v>24000</v>
      </c>
    </row>
    <row r="18" spans="1:13" s="68" customFormat="1" ht="25.5" customHeight="1">
      <c r="A18" s="62"/>
      <c r="B18" s="63"/>
      <c r="C18" s="63"/>
      <c r="D18" s="64" t="s">
        <v>12</v>
      </c>
      <c r="E18" s="65"/>
      <c r="F18" s="65"/>
      <c r="G18" s="66"/>
      <c r="H18" s="67">
        <f>I18+J18+K18+L18+M18</f>
        <v>14269.169999999998</v>
      </c>
      <c r="I18" s="67">
        <f>I10-I11-I12</f>
        <v>0</v>
      </c>
      <c r="J18" s="67">
        <f>J10-J11-J12</f>
        <v>0</v>
      </c>
      <c r="K18" s="67">
        <f>K10-K11-K12</f>
        <v>0</v>
      </c>
      <c r="L18" s="67">
        <f>L10-L11-L12</f>
        <v>6810</v>
      </c>
      <c r="M18" s="67">
        <f>M10-M11-M12</f>
        <v>7459.1699999999983</v>
      </c>
    </row>
    <row r="19" spans="1:13" s="68" customFormat="1" ht="25.5" customHeight="1">
      <c r="A19" s="69" t="s">
        <v>103</v>
      </c>
      <c r="B19" s="70" t="s">
        <v>19</v>
      </c>
      <c r="C19" s="70">
        <v>223</v>
      </c>
      <c r="D19" s="71" t="s">
        <v>82</v>
      </c>
      <c r="E19" s="72"/>
      <c r="F19" s="72"/>
      <c r="G19" s="73"/>
      <c r="H19" s="67">
        <f>SUM(I19:M19)</f>
        <v>1027166</v>
      </c>
      <c r="I19" s="6">
        <v>1007166</v>
      </c>
      <c r="J19" s="67">
        <v>0</v>
      </c>
      <c r="K19" s="67">
        <v>0</v>
      </c>
      <c r="L19" s="67">
        <v>20000</v>
      </c>
      <c r="M19" s="67">
        <v>0</v>
      </c>
    </row>
    <row r="20" spans="1:13" s="68" customFormat="1" ht="25.5" customHeight="1">
      <c r="A20" s="74"/>
      <c r="B20" s="75"/>
      <c r="C20" s="76"/>
      <c r="D20" s="71" t="s">
        <v>9</v>
      </c>
      <c r="E20" s="72"/>
      <c r="F20" s="72"/>
      <c r="G20" s="73"/>
      <c r="H20" s="67">
        <f>SUM(H22:H26)</f>
        <v>864661.25</v>
      </c>
      <c r="I20" s="67">
        <f>SUM(I22:I26)</f>
        <v>864661.25</v>
      </c>
      <c r="J20" s="67">
        <f>SUM(J22:J26)</f>
        <v>0</v>
      </c>
      <c r="K20" s="67">
        <f>SUM(K22:K26)</f>
        <v>0</v>
      </c>
      <c r="L20" s="67">
        <f>SUM(L22:L26)</f>
        <v>0</v>
      </c>
      <c r="M20" s="67">
        <f>SUM(M22:M26)</f>
        <v>0</v>
      </c>
    </row>
    <row r="21" spans="1:13" s="56" customFormat="1" ht="25.5" customHeight="1">
      <c r="A21" s="48"/>
      <c r="B21" s="59" t="s">
        <v>83</v>
      </c>
      <c r="C21" s="76"/>
      <c r="D21" s="82"/>
      <c r="E21" s="82"/>
      <c r="F21" s="82"/>
      <c r="G21" s="82"/>
      <c r="H21" s="54">
        <f t="shared" ref="H21:H26" si="2">SUM(I21:M21)</f>
        <v>159238.75</v>
      </c>
      <c r="I21" s="54">
        <v>159238.75</v>
      </c>
      <c r="J21" s="54"/>
      <c r="K21" s="54"/>
      <c r="L21" s="54"/>
      <c r="M21" s="54"/>
    </row>
    <row r="22" spans="1:13" s="56" customFormat="1" ht="25.5" customHeight="1">
      <c r="A22" s="48" t="s">
        <v>20</v>
      </c>
      <c r="B22" s="59" t="s">
        <v>104</v>
      </c>
      <c r="C22" s="76"/>
      <c r="D22" s="82" t="s">
        <v>105</v>
      </c>
      <c r="E22" s="82" t="s">
        <v>106</v>
      </c>
      <c r="F22" s="82" t="s">
        <v>107</v>
      </c>
      <c r="G22" s="82" t="s">
        <v>87</v>
      </c>
      <c r="H22" s="54">
        <f t="shared" si="2"/>
        <v>750394.25</v>
      </c>
      <c r="I22" s="54">
        <v>750394.25</v>
      </c>
      <c r="J22" s="54"/>
      <c r="K22" s="54"/>
      <c r="L22" s="54"/>
      <c r="M22" s="54"/>
    </row>
    <row r="23" spans="1:13" s="56" customFormat="1" ht="25.5" customHeight="1">
      <c r="A23" s="48" t="s">
        <v>21</v>
      </c>
      <c r="B23" s="59" t="s">
        <v>108</v>
      </c>
      <c r="C23" s="76"/>
      <c r="D23" s="82" t="s">
        <v>109</v>
      </c>
      <c r="E23" s="82" t="s">
        <v>110</v>
      </c>
      <c r="F23" s="82" t="s">
        <v>111</v>
      </c>
      <c r="G23" s="82" t="s">
        <v>87</v>
      </c>
      <c r="H23" s="54">
        <f t="shared" si="2"/>
        <v>25100</v>
      </c>
      <c r="I23" s="105">
        <v>25100</v>
      </c>
      <c r="J23" s="105"/>
      <c r="K23" s="105"/>
      <c r="L23" s="105"/>
      <c r="M23" s="105"/>
    </row>
    <row r="24" spans="1:13" s="56" customFormat="1" ht="25.5" customHeight="1">
      <c r="A24" s="48" t="s">
        <v>22</v>
      </c>
      <c r="B24" s="59" t="s">
        <v>112</v>
      </c>
      <c r="C24" s="76"/>
      <c r="D24" s="82" t="s">
        <v>113</v>
      </c>
      <c r="E24" s="82" t="s">
        <v>23</v>
      </c>
      <c r="F24" s="82" t="s">
        <v>114</v>
      </c>
      <c r="G24" s="82" t="s">
        <v>87</v>
      </c>
      <c r="H24" s="54">
        <f t="shared" si="2"/>
        <v>45267</v>
      </c>
      <c r="I24" s="54">
        <v>45267</v>
      </c>
      <c r="J24" s="54"/>
      <c r="K24" s="54"/>
      <c r="L24" s="54"/>
      <c r="M24" s="54"/>
    </row>
    <row r="25" spans="1:13" s="56" customFormat="1" ht="25.5" customHeight="1">
      <c r="A25" s="48" t="s">
        <v>24</v>
      </c>
      <c r="B25" s="59" t="s">
        <v>115</v>
      </c>
      <c r="C25" s="76"/>
      <c r="D25" s="82" t="s">
        <v>116</v>
      </c>
      <c r="E25" s="82" t="s">
        <v>117</v>
      </c>
      <c r="F25" s="82" t="s">
        <v>111</v>
      </c>
      <c r="G25" s="82" t="s">
        <v>87</v>
      </c>
      <c r="H25" s="54">
        <f t="shared" si="2"/>
        <v>20000</v>
      </c>
      <c r="I25" s="54">
        <v>20000</v>
      </c>
      <c r="J25" s="54"/>
      <c r="K25" s="54"/>
      <c r="L25" s="54"/>
      <c r="M25" s="54"/>
    </row>
    <row r="26" spans="1:13" s="56" customFormat="1" ht="25.5" customHeight="1">
      <c r="A26" s="48" t="s">
        <v>25</v>
      </c>
      <c r="B26" s="59" t="s">
        <v>108</v>
      </c>
      <c r="C26" s="76"/>
      <c r="D26" s="82" t="s">
        <v>109</v>
      </c>
      <c r="E26" s="82" t="s">
        <v>110</v>
      </c>
      <c r="F26" s="82" t="s">
        <v>118</v>
      </c>
      <c r="G26" s="82" t="s">
        <v>87</v>
      </c>
      <c r="H26" s="54">
        <f t="shared" si="2"/>
        <v>23900</v>
      </c>
      <c r="I26" s="54">
        <v>23900</v>
      </c>
      <c r="J26" s="54"/>
      <c r="K26" s="54"/>
      <c r="L26" s="54"/>
      <c r="M26" s="54"/>
    </row>
    <row r="27" spans="1:13" s="68" customFormat="1" ht="25.5" customHeight="1">
      <c r="A27" s="62"/>
      <c r="B27" s="63"/>
      <c r="C27" s="63"/>
      <c r="D27" s="64" t="s">
        <v>12</v>
      </c>
      <c r="E27" s="65"/>
      <c r="F27" s="65"/>
      <c r="G27" s="66"/>
      <c r="H27" s="67">
        <f>I27+J27+K27+L27+M27</f>
        <v>3266</v>
      </c>
      <c r="I27" s="67">
        <f>I19-I20-I21</f>
        <v>-16734</v>
      </c>
      <c r="J27" s="67">
        <f>J19-J20-J21</f>
        <v>0</v>
      </c>
      <c r="K27" s="67">
        <f>K19-K20-K21</f>
        <v>0</v>
      </c>
      <c r="L27" s="67">
        <f>L19-L20-L21</f>
        <v>20000</v>
      </c>
      <c r="M27" s="67">
        <f>M19-M20-M21</f>
        <v>0</v>
      </c>
    </row>
    <row r="28" spans="1:13" s="68" customFormat="1" ht="25.5" customHeight="1">
      <c r="A28" s="69" t="s">
        <v>65</v>
      </c>
      <c r="B28" s="70" t="s">
        <v>119</v>
      </c>
      <c r="C28" s="70">
        <v>224</v>
      </c>
      <c r="D28" s="71" t="s">
        <v>82</v>
      </c>
      <c r="E28" s="72"/>
      <c r="F28" s="72"/>
      <c r="G28" s="73"/>
      <c r="H28" s="67">
        <f>SUM(I28:M28)</f>
        <v>0</v>
      </c>
      <c r="I28" s="67">
        <v>0</v>
      </c>
      <c r="J28" s="67">
        <v>0</v>
      </c>
      <c r="K28" s="67">
        <v>0</v>
      </c>
      <c r="L28" s="67">
        <v>0</v>
      </c>
      <c r="M28" s="67">
        <v>0</v>
      </c>
    </row>
    <row r="29" spans="1:13" s="68" customFormat="1" ht="25.5" customHeight="1">
      <c r="A29" s="74"/>
      <c r="B29" s="75"/>
      <c r="C29" s="76"/>
      <c r="D29" s="71" t="s">
        <v>9</v>
      </c>
      <c r="E29" s="72"/>
      <c r="F29" s="72"/>
      <c r="G29" s="73"/>
      <c r="H29" s="67">
        <f>SUM(H31:H31)</f>
        <v>0</v>
      </c>
      <c r="I29" s="67">
        <f>SUM(I31:I31)</f>
        <v>0</v>
      </c>
      <c r="J29" s="67">
        <f>SUM(J31:J31)</f>
        <v>0</v>
      </c>
      <c r="K29" s="67">
        <f>SUM(K31:K31)</f>
        <v>0</v>
      </c>
      <c r="L29" s="67">
        <f>SUM(L31:L31)</f>
        <v>0</v>
      </c>
      <c r="M29" s="67">
        <f>SUM(M31:M31)</f>
        <v>0</v>
      </c>
    </row>
    <row r="30" spans="1:13" s="56" customFormat="1" ht="25.5" customHeight="1">
      <c r="A30" s="48"/>
      <c r="B30" s="59" t="s">
        <v>83</v>
      </c>
      <c r="C30" s="76"/>
      <c r="D30" s="81"/>
      <c r="E30" s="88"/>
      <c r="F30" s="89"/>
      <c r="G30" s="89"/>
      <c r="H30" s="54">
        <f t="shared" ref="H30:H31" si="3">SUM(I30:M30)</f>
        <v>0</v>
      </c>
      <c r="I30" s="54"/>
      <c r="J30" s="54"/>
      <c r="K30" s="54"/>
      <c r="L30" s="54"/>
      <c r="M30" s="54"/>
    </row>
    <row r="31" spans="1:13" s="56" customFormat="1" ht="25.5" customHeight="1">
      <c r="A31" s="48" t="s">
        <v>26</v>
      </c>
      <c r="B31" s="59"/>
      <c r="C31" s="76"/>
      <c r="D31" s="81"/>
      <c r="E31" s="88"/>
      <c r="F31" s="89"/>
      <c r="G31" s="89"/>
      <c r="H31" s="54">
        <f t="shared" si="3"/>
        <v>0</v>
      </c>
      <c r="I31" s="54"/>
      <c r="J31" s="54"/>
      <c r="K31" s="54"/>
      <c r="L31" s="54"/>
      <c r="M31" s="54"/>
    </row>
    <row r="32" spans="1:13" s="56" customFormat="1" ht="25.5" customHeight="1">
      <c r="A32" s="102"/>
      <c r="B32" s="103"/>
      <c r="C32" s="106"/>
      <c r="D32" s="98" t="s">
        <v>12</v>
      </c>
      <c r="E32" s="99"/>
      <c r="F32" s="99"/>
      <c r="G32" s="100"/>
      <c r="H32" s="107">
        <f>I32+J32+K32+L32+M32</f>
        <v>0</v>
      </c>
      <c r="I32" s="107">
        <f>I28-I29-I30</f>
        <v>0</v>
      </c>
      <c r="J32" s="107">
        <f>J28-J29-J30</f>
        <v>0</v>
      </c>
      <c r="K32" s="107">
        <f>K28-K29-K30</f>
        <v>0</v>
      </c>
      <c r="L32" s="107">
        <f>L28-L29-L30</f>
        <v>0</v>
      </c>
      <c r="M32" s="107">
        <f>M28-M29-M30</f>
        <v>0</v>
      </c>
    </row>
    <row r="33" spans="1:13" s="68" customFormat="1" ht="25.5" customHeight="1">
      <c r="A33" s="69" t="s">
        <v>66</v>
      </c>
      <c r="B33" s="70" t="s">
        <v>120</v>
      </c>
      <c r="C33" s="70">
        <v>225</v>
      </c>
      <c r="D33" s="71" t="s">
        <v>82</v>
      </c>
      <c r="E33" s="72"/>
      <c r="F33" s="72"/>
      <c r="G33" s="73"/>
      <c r="H33" s="67">
        <f>SUM(I33:M33)</f>
        <v>415068.99</v>
      </c>
      <c r="I33" s="67">
        <v>7400</v>
      </c>
      <c r="J33" s="67">
        <v>0</v>
      </c>
      <c r="K33" s="67">
        <v>9450</v>
      </c>
      <c r="L33" s="67">
        <v>104490.49</v>
      </c>
      <c r="M33" s="67">
        <v>293728.5</v>
      </c>
    </row>
    <row r="34" spans="1:13" s="68" customFormat="1" ht="25.5" customHeight="1">
      <c r="A34" s="74"/>
      <c r="B34" s="75"/>
      <c r="C34" s="76"/>
      <c r="D34" s="71" t="s">
        <v>9</v>
      </c>
      <c r="E34" s="72"/>
      <c r="F34" s="72"/>
      <c r="G34" s="73"/>
      <c r="H34" s="67">
        <f>SUM(H36:H44)</f>
        <v>397618.50000000006</v>
      </c>
      <c r="I34" s="67">
        <f>SUM(I36:I44)</f>
        <v>0</v>
      </c>
      <c r="J34" s="67">
        <f>SUM(J36:J44)</f>
        <v>0</v>
      </c>
      <c r="K34" s="67">
        <f>SUM(K36:K44)</f>
        <v>0</v>
      </c>
      <c r="L34" s="67">
        <f>SUM(L36:L44)</f>
        <v>103890</v>
      </c>
      <c r="M34" s="67">
        <f>SUM(M36:M44)</f>
        <v>293728.5</v>
      </c>
    </row>
    <row r="35" spans="1:13" s="56" customFormat="1" ht="25.5" customHeight="1">
      <c r="A35" s="48"/>
      <c r="B35" s="59" t="s">
        <v>83</v>
      </c>
      <c r="C35" s="76"/>
      <c r="D35" s="82"/>
      <c r="E35" s="82"/>
      <c r="F35" s="82"/>
      <c r="G35" s="82"/>
      <c r="H35" s="54">
        <f t="shared" ref="H35:H41" si="4">SUM(I35:M35)</f>
        <v>600</v>
      </c>
      <c r="I35" s="54"/>
      <c r="J35" s="54"/>
      <c r="K35" s="54"/>
      <c r="L35" s="54">
        <v>600</v>
      </c>
      <c r="M35" s="54"/>
    </row>
    <row r="36" spans="1:13" s="56" customFormat="1" ht="34.5" customHeight="1">
      <c r="A36" s="48" t="s">
        <v>28</v>
      </c>
      <c r="B36" s="59" t="s">
        <v>27</v>
      </c>
      <c r="C36" s="76"/>
      <c r="D36" s="82" t="s">
        <v>121</v>
      </c>
      <c r="E36" s="82" t="s">
        <v>122</v>
      </c>
      <c r="F36" s="82" t="s">
        <v>123</v>
      </c>
      <c r="G36" s="82" t="s">
        <v>87</v>
      </c>
      <c r="H36" s="54">
        <f t="shared" si="4"/>
        <v>30000</v>
      </c>
      <c r="I36" s="54"/>
      <c r="J36" s="54"/>
      <c r="K36" s="54"/>
      <c r="L36" s="54">
        <v>30000</v>
      </c>
      <c r="M36" s="54"/>
    </row>
    <row r="37" spans="1:13" s="56" customFormat="1" ht="25.5" customHeight="1">
      <c r="A37" s="48" t="s">
        <v>29</v>
      </c>
      <c r="B37" s="59" t="s">
        <v>124</v>
      </c>
      <c r="C37" s="76"/>
      <c r="D37" s="82" t="s">
        <v>125</v>
      </c>
      <c r="E37" s="82" t="s">
        <v>126</v>
      </c>
      <c r="F37" s="82" t="s">
        <v>127</v>
      </c>
      <c r="G37" s="82" t="s">
        <v>87</v>
      </c>
      <c r="H37" s="54">
        <f t="shared" si="4"/>
        <v>20000</v>
      </c>
      <c r="I37" s="54"/>
      <c r="J37" s="54"/>
      <c r="K37" s="54"/>
      <c r="L37" s="54"/>
      <c r="M37" s="54">
        <v>20000</v>
      </c>
    </row>
    <row r="38" spans="1:13" s="56" customFormat="1" ht="25.5" customHeight="1">
      <c r="A38" s="48" t="s">
        <v>30</v>
      </c>
      <c r="B38" s="59" t="s">
        <v>128</v>
      </c>
      <c r="C38" s="76"/>
      <c r="D38" s="82" t="s">
        <v>129</v>
      </c>
      <c r="E38" s="108" t="s">
        <v>67</v>
      </c>
      <c r="F38" s="82" t="s">
        <v>114</v>
      </c>
      <c r="G38" s="82" t="s">
        <v>87</v>
      </c>
      <c r="H38" s="54">
        <f t="shared" si="4"/>
        <v>73890</v>
      </c>
      <c r="I38" s="54"/>
      <c r="J38" s="54"/>
      <c r="K38" s="54"/>
      <c r="L38" s="54">
        <v>73890</v>
      </c>
      <c r="M38" s="54"/>
    </row>
    <row r="39" spans="1:13" s="56" customFormat="1" ht="25.5" customHeight="1">
      <c r="A39" s="48" t="s">
        <v>31</v>
      </c>
      <c r="B39" s="109" t="s">
        <v>130</v>
      </c>
      <c r="C39" s="76"/>
      <c r="D39" s="110" t="s">
        <v>131</v>
      </c>
      <c r="E39" s="111" t="s">
        <v>132</v>
      </c>
      <c r="F39" s="112">
        <v>42082</v>
      </c>
      <c r="G39" s="82" t="s">
        <v>87</v>
      </c>
      <c r="H39" s="54">
        <f t="shared" si="4"/>
        <v>8280</v>
      </c>
      <c r="I39" s="54"/>
      <c r="J39" s="54"/>
      <c r="K39" s="54"/>
      <c r="L39" s="54"/>
      <c r="M39" s="113">
        <v>8280</v>
      </c>
    </row>
    <row r="40" spans="1:13" s="56" customFormat="1" ht="25.5" customHeight="1">
      <c r="A40" s="48" t="s">
        <v>32</v>
      </c>
      <c r="B40" s="59" t="s">
        <v>128</v>
      </c>
      <c r="C40" s="76"/>
      <c r="D40" s="82" t="s">
        <v>133</v>
      </c>
      <c r="E40" s="82" t="s">
        <v>65</v>
      </c>
      <c r="F40" s="82" t="s">
        <v>134</v>
      </c>
      <c r="G40" s="82" t="s">
        <v>87</v>
      </c>
      <c r="H40" s="54">
        <f t="shared" si="4"/>
        <v>30980.04</v>
      </c>
      <c r="I40" s="54"/>
      <c r="J40" s="54"/>
      <c r="K40" s="54"/>
      <c r="L40" s="54"/>
      <c r="M40" s="54">
        <v>30980.04</v>
      </c>
    </row>
    <row r="41" spans="1:13" s="56" customFormat="1" ht="37.5" customHeight="1">
      <c r="A41" s="48" t="s">
        <v>33</v>
      </c>
      <c r="B41" s="59" t="s">
        <v>135</v>
      </c>
      <c r="C41" s="76"/>
      <c r="D41" s="82" t="s">
        <v>136</v>
      </c>
      <c r="E41" s="82" t="s">
        <v>137</v>
      </c>
      <c r="F41" s="82" t="s">
        <v>101</v>
      </c>
      <c r="G41" s="82" t="s">
        <v>87</v>
      </c>
      <c r="H41" s="54">
        <f t="shared" si="4"/>
        <v>25000</v>
      </c>
      <c r="I41" s="54"/>
      <c r="J41" s="54"/>
      <c r="K41" s="54"/>
      <c r="L41" s="54"/>
      <c r="M41" s="54">
        <v>25000</v>
      </c>
    </row>
    <row r="42" spans="1:13" s="56" customFormat="1" ht="75" customHeight="1">
      <c r="A42" s="48" t="s">
        <v>34</v>
      </c>
      <c r="B42" s="59" t="s">
        <v>138</v>
      </c>
      <c r="C42" s="76"/>
      <c r="D42" s="82" t="s">
        <v>139</v>
      </c>
      <c r="E42" s="82" t="s">
        <v>50</v>
      </c>
      <c r="F42" s="82"/>
      <c r="G42" s="82" t="s">
        <v>87</v>
      </c>
      <c r="H42" s="54">
        <v>99865</v>
      </c>
      <c r="I42" s="54"/>
      <c r="J42" s="54"/>
      <c r="K42" s="54"/>
      <c r="L42" s="54"/>
      <c r="M42" s="54">
        <v>99865</v>
      </c>
    </row>
    <row r="43" spans="1:13" s="56" customFormat="1" ht="66" customHeight="1">
      <c r="A43" s="48" t="s">
        <v>35</v>
      </c>
      <c r="B43" s="59" t="s">
        <v>140</v>
      </c>
      <c r="C43" s="76"/>
      <c r="D43" s="82" t="s">
        <v>136</v>
      </c>
      <c r="E43" s="82" t="s">
        <v>141</v>
      </c>
      <c r="F43" s="82"/>
      <c r="G43" s="82" t="s">
        <v>87</v>
      </c>
      <c r="H43" s="54">
        <v>11103.46</v>
      </c>
      <c r="I43" s="54"/>
      <c r="J43" s="54"/>
      <c r="K43" s="54"/>
      <c r="L43" s="54"/>
      <c r="M43" s="54">
        <v>11103.46</v>
      </c>
    </row>
    <row r="44" spans="1:13" s="56" customFormat="1" ht="33.75" customHeight="1">
      <c r="A44" s="48" t="s">
        <v>36</v>
      </c>
      <c r="B44" s="59" t="s">
        <v>142</v>
      </c>
      <c r="C44" s="76"/>
      <c r="D44" s="82" t="s">
        <v>143</v>
      </c>
      <c r="E44" s="82" t="s">
        <v>144</v>
      </c>
      <c r="F44" s="52">
        <v>42331</v>
      </c>
      <c r="G44" s="82" t="s">
        <v>87</v>
      </c>
      <c r="H44" s="54">
        <v>98500</v>
      </c>
      <c r="I44" s="54"/>
      <c r="J44" s="54"/>
      <c r="K44" s="54"/>
      <c r="L44" s="54"/>
      <c r="M44" s="54">
        <v>98500</v>
      </c>
    </row>
    <row r="45" spans="1:13" s="68" customFormat="1" ht="25.5" customHeight="1">
      <c r="A45" s="62"/>
      <c r="B45" s="114"/>
      <c r="C45" s="75"/>
      <c r="D45" s="64" t="s">
        <v>12</v>
      </c>
      <c r="E45" s="65"/>
      <c r="F45" s="65"/>
      <c r="G45" s="66"/>
      <c r="H45" s="115">
        <f>I45+J45+K45+L45+M45</f>
        <v>16850.490000000005</v>
      </c>
      <c r="I45" s="115">
        <f>I33-I34-I35</f>
        <v>7400</v>
      </c>
      <c r="J45" s="115">
        <f>J33-J34-J35</f>
        <v>0</v>
      </c>
      <c r="K45" s="115">
        <f>K33-K34-K35</f>
        <v>9450</v>
      </c>
      <c r="L45" s="115">
        <f>L33-L34-L35</f>
        <v>0.49000000000523869</v>
      </c>
      <c r="M45" s="115">
        <f>M33-M34-M35</f>
        <v>0</v>
      </c>
    </row>
    <row r="46" spans="1:13" s="68" customFormat="1" ht="25.5" customHeight="1">
      <c r="A46" s="69" t="s">
        <v>68</v>
      </c>
      <c r="B46" s="70" t="s">
        <v>145</v>
      </c>
      <c r="C46" s="70">
        <v>226</v>
      </c>
      <c r="D46" s="71" t="s">
        <v>82</v>
      </c>
      <c r="E46" s="72"/>
      <c r="F46" s="72"/>
      <c r="G46" s="73"/>
      <c r="H46" s="115">
        <f>I46+J46+K46+L46+M46</f>
        <v>249876.41999999998</v>
      </c>
      <c r="I46" s="115">
        <v>0</v>
      </c>
      <c r="J46" s="115">
        <v>12619</v>
      </c>
      <c r="K46" s="115">
        <v>0</v>
      </c>
      <c r="L46" s="115">
        <f>SUM(L48:L60)</f>
        <v>161167.04999999999</v>
      </c>
      <c r="M46" s="115">
        <v>76090.37</v>
      </c>
    </row>
    <row r="47" spans="1:13" s="68" customFormat="1" ht="25.5" customHeight="1">
      <c r="A47" s="74"/>
      <c r="B47" s="75"/>
      <c r="C47" s="76"/>
      <c r="D47" s="71" t="s">
        <v>9</v>
      </c>
      <c r="E47" s="72"/>
      <c r="F47" s="72"/>
      <c r="G47" s="73"/>
      <c r="H47" s="115">
        <f>SUM(H49:H60)</f>
        <v>249876.22999999998</v>
      </c>
      <c r="I47" s="115">
        <f>SUM(I49:I60)</f>
        <v>0</v>
      </c>
      <c r="J47" s="115">
        <f>SUM(J49:J60)</f>
        <v>12618.81</v>
      </c>
      <c r="K47" s="115">
        <f>SUM(K49:K60)</f>
        <v>0</v>
      </c>
      <c r="L47" s="7">
        <f>SUM(L49:L60)</f>
        <v>161167.04999999999</v>
      </c>
      <c r="M47" s="115">
        <f>SUM(M49:M60)</f>
        <v>76090.37</v>
      </c>
    </row>
    <row r="48" spans="1:13" s="68" customFormat="1" ht="39.75" customHeight="1">
      <c r="A48" s="77"/>
      <c r="B48" s="78" t="s">
        <v>83</v>
      </c>
      <c r="C48" s="76"/>
      <c r="D48" s="6"/>
      <c r="E48" s="6"/>
      <c r="F48" s="6"/>
      <c r="G48" s="6"/>
      <c r="H48" s="54">
        <f t="shared" ref="H48:H60" si="5">SUM(I48:M48)</f>
        <v>0</v>
      </c>
      <c r="I48" s="115"/>
      <c r="J48" s="115"/>
      <c r="K48" s="115"/>
      <c r="L48" s="115"/>
      <c r="M48" s="115"/>
    </row>
    <row r="49" spans="1:13" s="56" customFormat="1" ht="25.5" customHeight="1">
      <c r="A49" s="48" t="s">
        <v>69</v>
      </c>
      <c r="B49" s="93" t="s">
        <v>146</v>
      </c>
      <c r="C49" s="76"/>
      <c r="D49" s="116" t="s">
        <v>147</v>
      </c>
      <c r="E49" s="61">
        <v>3360</v>
      </c>
      <c r="F49" s="52">
        <v>42005</v>
      </c>
      <c r="G49" s="53" t="s">
        <v>87</v>
      </c>
      <c r="H49" s="54">
        <f t="shared" si="5"/>
        <v>35064</v>
      </c>
      <c r="I49" s="55"/>
      <c r="J49" s="55"/>
      <c r="K49" s="55"/>
      <c r="L49" s="55">
        <v>35064</v>
      </c>
      <c r="M49" s="55"/>
    </row>
    <row r="50" spans="1:13" s="56" customFormat="1" ht="25.5" customHeight="1">
      <c r="A50" s="48" t="s">
        <v>38</v>
      </c>
      <c r="B50" s="57" t="s">
        <v>148</v>
      </c>
      <c r="C50" s="76"/>
      <c r="D50" s="58" t="s">
        <v>149</v>
      </c>
      <c r="E50" s="58" t="s">
        <v>150</v>
      </c>
      <c r="F50" s="52">
        <v>42016</v>
      </c>
      <c r="G50" s="53" t="s">
        <v>87</v>
      </c>
      <c r="H50" s="54">
        <f t="shared" si="5"/>
        <v>6000</v>
      </c>
      <c r="I50" s="55"/>
      <c r="J50" s="55"/>
      <c r="K50" s="55"/>
      <c r="L50" s="55"/>
      <c r="M50" s="55">
        <v>6000</v>
      </c>
    </row>
    <row r="51" spans="1:13" s="56" customFormat="1" ht="25.5" customHeight="1">
      <c r="A51" s="48" t="s">
        <v>39</v>
      </c>
      <c r="B51" s="57" t="s">
        <v>151</v>
      </c>
      <c r="C51" s="76"/>
      <c r="D51" s="58" t="s">
        <v>152</v>
      </c>
      <c r="E51" s="61" t="s">
        <v>153</v>
      </c>
      <c r="F51" s="52">
        <v>42061</v>
      </c>
      <c r="G51" s="53" t="s">
        <v>87</v>
      </c>
      <c r="H51" s="54">
        <f t="shared" si="5"/>
        <v>15000</v>
      </c>
      <c r="I51" s="55"/>
      <c r="J51" s="55"/>
      <c r="K51" s="55"/>
      <c r="L51" s="55">
        <v>15000</v>
      </c>
      <c r="M51" s="55"/>
    </row>
    <row r="52" spans="1:13" s="56" customFormat="1" ht="25.5" customHeight="1">
      <c r="A52" s="48" t="s">
        <v>40</v>
      </c>
      <c r="B52" s="49" t="s">
        <v>154</v>
      </c>
      <c r="C52" s="76"/>
      <c r="D52" s="50" t="s">
        <v>155</v>
      </c>
      <c r="E52" s="51" t="s">
        <v>156</v>
      </c>
      <c r="F52" s="52">
        <v>42080</v>
      </c>
      <c r="G52" s="53" t="s">
        <v>87</v>
      </c>
      <c r="H52" s="54">
        <f t="shared" si="5"/>
        <v>13500</v>
      </c>
      <c r="I52" s="55"/>
      <c r="J52" s="55"/>
      <c r="K52" s="55"/>
      <c r="L52" s="55">
        <v>13500</v>
      </c>
      <c r="M52" s="55"/>
    </row>
    <row r="53" spans="1:13" s="56" customFormat="1" ht="25.5" customHeight="1">
      <c r="A53" s="48" t="s">
        <v>41</v>
      </c>
      <c r="B53" s="57" t="s">
        <v>157</v>
      </c>
      <c r="C53" s="76"/>
      <c r="D53" s="58" t="s">
        <v>158</v>
      </c>
      <c r="E53" s="51" t="s">
        <v>159</v>
      </c>
      <c r="F53" s="52">
        <v>42045</v>
      </c>
      <c r="G53" s="53" t="s">
        <v>87</v>
      </c>
      <c r="H53" s="54">
        <f t="shared" si="5"/>
        <v>2400</v>
      </c>
      <c r="I53" s="55"/>
      <c r="J53" s="55"/>
      <c r="K53" s="55"/>
      <c r="L53" s="55"/>
      <c r="M53" s="55">
        <v>2400</v>
      </c>
    </row>
    <row r="54" spans="1:13" s="56" customFormat="1" ht="31.5">
      <c r="A54" s="48" t="s">
        <v>42</v>
      </c>
      <c r="B54" s="16" t="s">
        <v>160</v>
      </c>
      <c r="C54" s="76"/>
      <c r="D54" s="10" t="s">
        <v>161</v>
      </c>
      <c r="E54" s="11" t="s">
        <v>162</v>
      </c>
      <c r="F54" s="12">
        <v>42118</v>
      </c>
      <c r="G54" s="53" t="s">
        <v>87</v>
      </c>
      <c r="H54" s="54">
        <f t="shared" si="5"/>
        <v>98393.42</v>
      </c>
      <c r="I54" s="55"/>
      <c r="J54" s="55"/>
      <c r="K54" s="55"/>
      <c r="L54" s="55">
        <v>70803.05</v>
      </c>
      <c r="M54" s="55">
        <v>27590.37</v>
      </c>
    </row>
    <row r="55" spans="1:13" s="56" customFormat="1" ht="47.25">
      <c r="A55" s="48" t="s">
        <v>43</v>
      </c>
      <c r="B55" s="59" t="s">
        <v>95</v>
      </c>
      <c r="C55" s="76"/>
      <c r="D55" s="10" t="s">
        <v>163</v>
      </c>
      <c r="E55" s="11">
        <v>391</v>
      </c>
      <c r="F55" s="12">
        <v>42129</v>
      </c>
      <c r="G55" s="53" t="s">
        <v>87</v>
      </c>
      <c r="H55" s="54">
        <f t="shared" si="5"/>
        <v>100</v>
      </c>
      <c r="I55" s="55"/>
      <c r="J55" s="55"/>
      <c r="K55" s="55"/>
      <c r="L55" s="55"/>
      <c r="M55" s="13">
        <v>100</v>
      </c>
    </row>
    <row r="56" spans="1:13" s="56" customFormat="1" ht="25.5" customHeight="1">
      <c r="A56" s="48" t="s">
        <v>44</v>
      </c>
      <c r="B56" s="57" t="s">
        <v>151</v>
      </c>
      <c r="C56" s="76"/>
      <c r="D56" s="58" t="s">
        <v>164</v>
      </c>
      <c r="E56" s="51" t="s">
        <v>165</v>
      </c>
      <c r="F56" s="52">
        <v>42212</v>
      </c>
      <c r="G56" s="53" t="s">
        <v>87</v>
      </c>
      <c r="H56" s="54">
        <f t="shared" si="5"/>
        <v>40000</v>
      </c>
      <c r="I56" s="60"/>
      <c r="J56" s="60"/>
      <c r="K56" s="60"/>
      <c r="L56" s="60"/>
      <c r="M56" s="60">
        <v>40000</v>
      </c>
    </row>
    <row r="57" spans="1:13" s="56" customFormat="1" ht="78" customHeight="1">
      <c r="A57" s="48" t="s">
        <v>45</v>
      </c>
      <c r="B57" s="57" t="s">
        <v>166</v>
      </c>
      <c r="C57" s="76"/>
      <c r="D57" s="58" t="s">
        <v>167</v>
      </c>
      <c r="E57" s="51" t="s">
        <v>168</v>
      </c>
      <c r="F57" s="52">
        <v>42254</v>
      </c>
      <c r="G57" s="53" t="s">
        <v>87</v>
      </c>
      <c r="H57" s="54">
        <f t="shared" si="5"/>
        <v>12618.81</v>
      </c>
      <c r="I57" s="55"/>
      <c r="J57" s="55">
        <v>12618.81</v>
      </c>
      <c r="K57" s="55"/>
      <c r="L57" s="55"/>
      <c r="M57" s="55"/>
    </row>
    <row r="58" spans="1:13" s="56" customFormat="1" ht="40.5" customHeight="1">
      <c r="A58" s="48" t="s">
        <v>46</v>
      </c>
      <c r="B58" s="57" t="s">
        <v>169</v>
      </c>
      <c r="C58" s="76"/>
      <c r="D58" s="58" t="s">
        <v>170</v>
      </c>
      <c r="E58" s="51" t="s">
        <v>171</v>
      </c>
      <c r="F58" s="52">
        <v>42331</v>
      </c>
      <c r="G58" s="53" t="s">
        <v>87</v>
      </c>
      <c r="H58" s="54">
        <v>19600</v>
      </c>
      <c r="I58" s="55"/>
      <c r="J58" s="55"/>
      <c r="K58" s="55"/>
      <c r="L58" s="54">
        <v>19600</v>
      </c>
      <c r="M58" s="55"/>
    </row>
    <row r="59" spans="1:13" s="56" customFormat="1" ht="57" customHeight="1">
      <c r="A59" s="48" t="s">
        <v>70</v>
      </c>
      <c r="B59" s="57" t="s">
        <v>172</v>
      </c>
      <c r="C59" s="76"/>
      <c r="D59" s="58" t="s">
        <v>173</v>
      </c>
      <c r="E59" s="51" t="s">
        <v>174</v>
      </c>
      <c r="F59" s="52">
        <v>42331</v>
      </c>
      <c r="G59" s="53" t="s">
        <v>87</v>
      </c>
      <c r="H59" s="54">
        <v>7200</v>
      </c>
      <c r="I59" s="55"/>
      <c r="J59" s="55"/>
      <c r="K59" s="55"/>
      <c r="L59" s="54">
        <v>7200</v>
      </c>
      <c r="M59" s="55"/>
    </row>
    <row r="60" spans="1:13" s="56" customFormat="1" ht="25.5" customHeight="1">
      <c r="A60" s="48" t="s">
        <v>71</v>
      </c>
      <c r="B60" s="57"/>
      <c r="C60" s="76"/>
      <c r="D60" s="58"/>
      <c r="E60" s="61"/>
      <c r="F60" s="52"/>
      <c r="G60" s="53"/>
      <c r="H60" s="54">
        <f t="shared" si="5"/>
        <v>0</v>
      </c>
      <c r="I60" s="55"/>
      <c r="J60" s="55"/>
      <c r="K60" s="55"/>
      <c r="L60" s="55"/>
      <c r="M60" s="55"/>
    </row>
    <row r="61" spans="1:13" s="68" customFormat="1" ht="25.5" customHeight="1">
      <c r="A61" s="62"/>
      <c r="B61" s="63"/>
      <c r="C61" s="63"/>
      <c r="D61" s="64" t="s">
        <v>12</v>
      </c>
      <c r="E61" s="65"/>
      <c r="F61" s="65"/>
      <c r="G61" s="66"/>
      <c r="H61" s="67">
        <f>I61+J61+K61+L61+M61</f>
        <v>0.19000000000050932</v>
      </c>
      <c r="I61" s="67">
        <f>I46-I47-I48</f>
        <v>0</v>
      </c>
      <c r="J61" s="67">
        <f>J46-J47-J48</f>
        <v>0.19000000000050932</v>
      </c>
      <c r="K61" s="67">
        <f>K46-K47-K48</f>
        <v>0</v>
      </c>
      <c r="L61" s="67">
        <f>L46-L47-L48</f>
        <v>0</v>
      </c>
      <c r="M61" s="67">
        <f>M46-M47-M48</f>
        <v>0</v>
      </c>
    </row>
    <row r="62" spans="1:13" s="68" customFormat="1" ht="25.5" customHeight="1">
      <c r="A62" s="69" t="s">
        <v>72</v>
      </c>
      <c r="B62" s="70" t="s">
        <v>37</v>
      </c>
      <c r="C62" s="70">
        <v>310</v>
      </c>
      <c r="D62" s="71" t="s">
        <v>82</v>
      </c>
      <c r="E62" s="72"/>
      <c r="F62" s="72"/>
      <c r="G62" s="73"/>
      <c r="H62" s="67">
        <f>SUM(I62:M62)</f>
        <v>365904</v>
      </c>
      <c r="I62" s="67">
        <v>0</v>
      </c>
      <c r="J62" s="67">
        <v>37381</v>
      </c>
      <c r="K62" s="67">
        <v>0</v>
      </c>
      <c r="L62" s="67">
        <v>42300</v>
      </c>
      <c r="M62" s="67">
        <v>286223</v>
      </c>
    </row>
    <row r="63" spans="1:13" s="68" customFormat="1" ht="25.5" customHeight="1">
      <c r="A63" s="74"/>
      <c r="B63" s="75"/>
      <c r="C63" s="76"/>
      <c r="D63" s="71" t="s">
        <v>9</v>
      </c>
      <c r="E63" s="72"/>
      <c r="F63" s="72"/>
      <c r="G63" s="73"/>
      <c r="H63" s="67">
        <f>SUM(H65:H69)</f>
        <v>351534.86</v>
      </c>
      <c r="I63" s="67">
        <f>SUM(I65:I69)</f>
        <v>0</v>
      </c>
      <c r="J63" s="67">
        <f>SUM(J65:J69)</f>
        <v>30711.86</v>
      </c>
      <c r="K63" s="67">
        <f>SUM(K65:K69)</f>
        <v>0</v>
      </c>
      <c r="L63" s="67">
        <f>SUM(L65:L69)</f>
        <v>42300</v>
      </c>
      <c r="M63" s="67">
        <f>SUM(M65:M69)</f>
        <v>278523</v>
      </c>
    </row>
    <row r="64" spans="1:13" s="68" customFormat="1" ht="25.5" customHeight="1">
      <c r="A64" s="77"/>
      <c r="B64" s="78" t="s">
        <v>83</v>
      </c>
      <c r="C64" s="76"/>
      <c r="D64" s="6"/>
      <c r="E64" s="6"/>
      <c r="F64" s="6"/>
      <c r="G64" s="6"/>
      <c r="H64" s="8">
        <f>SUM(I64:M64)</f>
        <v>0</v>
      </c>
      <c r="I64" s="5"/>
      <c r="J64" s="5"/>
      <c r="K64" s="5"/>
      <c r="L64" s="5"/>
      <c r="M64" s="5"/>
    </row>
    <row r="65" spans="1:13" s="56" customFormat="1" ht="25.5" customHeight="1">
      <c r="A65" s="48" t="s">
        <v>48</v>
      </c>
      <c r="B65" s="79" t="s">
        <v>175</v>
      </c>
      <c r="C65" s="76"/>
      <c r="D65" s="10" t="s">
        <v>176</v>
      </c>
      <c r="E65" s="17" t="s">
        <v>177</v>
      </c>
      <c r="F65" s="12">
        <v>42053</v>
      </c>
      <c r="G65" s="80">
        <v>42369</v>
      </c>
      <c r="H65" s="8">
        <f>SUM(I65:M65)</f>
        <v>98523</v>
      </c>
      <c r="I65" s="8"/>
      <c r="J65" s="8"/>
      <c r="K65" s="8"/>
      <c r="L65" s="81"/>
      <c r="M65" s="8">
        <v>98523</v>
      </c>
    </row>
    <row r="66" spans="1:13" s="56" customFormat="1" ht="25.5" customHeight="1">
      <c r="A66" s="48" t="s">
        <v>49</v>
      </c>
      <c r="B66" s="59" t="s">
        <v>178</v>
      </c>
      <c r="C66" s="76"/>
      <c r="D66" s="81" t="s">
        <v>179</v>
      </c>
      <c r="E66" s="82" t="s">
        <v>97</v>
      </c>
      <c r="F66" s="82" t="s">
        <v>180</v>
      </c>
      <c r="G66" s="80">
        <v>42369</v>
      </c>
      <c r="H66" s="8">
        <v>30711.86</v>
      </c>
      <c r="I66" s="8"/>
      <c r="J66" s="8">
        <v>30711.86</v>
      </c>
      <c r="K66" s="8"/>
      <c r="L66" s="81"/>
      <c r="M66" s="8"/>
    </row>
    <row r="67" spans="1:13" s="56" customFormat="1" ht="25.5" customHeight="1">
      <c r="A67" s="48" t="s">
        <v>51</v>
      </c>
      <c r="B67" s="59" t="s">
        <v>181</v>
      </c>
      <c r="C67" s="76"/>
      <c r="D67" s="81" t="s">
        <v>182</v>
      </c>
      <c r="E67" s="82" t="s">
        <v>183</v>
      </c>
      <c r="F67" s="82" t="s">
        <v>184</v>
      </c>
      <c r="G67" s="80">
        <v>42369</v>
      </c>
      <c r="H67" s="8">
        <v>94500</v>
      </c>
      <c r="I67" s="8"/>
      <c r="J67" s="8"/>
      <c r="K67" s="8"/>
      <c r="L67" s="81"/>
      <c r="M67" s="8">
        <v>94500</v>
      </c>
    </row>
    <row r="68" spans="1:13" s="56" customFormat="1" ht="39.75" customHeight="1">
      <c r="A68" s="48" t="s">
        <v>52</v>
      </c>
      <c r="B68" s="59" t="s">
        <v>181</v>
      </c>
      <c r="C68" s="76"/>
      <c r="D68" s="81" t="s">
        <v>185</v>
      </c>
      <c r="E68" s="82" t="s">
        <v>186</v>
      </c>
      <c r="F68" s="82"/>
      <c r="G68" s="80">
        <v>42369</v>
      </c>
      <c r="H68" s="8">
        <v>85500</v>
      </c>
      <c r="I68" s="8"/>
      <c r="J68" s="8"/>
      <c r="K68" s="8"/>
      <c r="L68" s="81"/>
      <c r="M68" s="8">
        <v>85500</v>
      </c>
    </row>
    <row r="69" spans="1:13" s="56" customFormat="1" ht="39.75" customHeight="1">
      <c r="A69" s="48" t="s">
        <v>53</v>
      </c>
      <c r="B69" s="59" t="s">
        <v>187</v>
      </c>
      <c r="C69" s="76"/>
      <c r="D69" s="81" t="s">
        <v>188</v>
      </c>
      <c r="E69" s="82" t="s">
        <v>189</v>
      </c>
      <c r="F69" s="82" t="s">
        <v>190</v>
      </c>
      <c r="G69" s="80">
        <v>42369</v>
      </c>
      <c r="H69" s="8">
        <v>42300</v>
      </c>
      <c r="I69" s="8"/>
      <c r="J69" s="8"/>
      <c r="K69" s="8"/>
      <c r="L69" s="8">
        <v>42300</v>
      </c>
      <c r="M69" s="8"/>
    </row>
    <row r="70" spans="1:13" s="68" customFormat="1" ht="25.5" customHeight="1">
      <c r="A70" s="83"/>
      <c r="B70" s="84"/>
      <c r="C70" s="84"/>
      <c r="D70" s="64" t="s">
        <v>12</v>
      </c>
      <c r="E70" s="65"/>
      <c r="F70" s="65"/>
      <c r="G70" s="66"/>
      <c r="H70" s="18">
        <f>I70+J70+K70+L70+M70</f>
        <v>14369.14</v>
      </c>
      <c r="I70" s="85">
        <f>I62-I63-I64</f>
        <v>0</v>
      </c>
      <c r="J70" s="85">
        <f>J62-J63-J64</f>
        <v>6669.1399999999994</v>
      </c>
      <c r="K70" s="85">
        <f>K62-K63-K64</f>
        <v>0</v>
      </c>
      <c r="L70" s="85">
        <f>L62-L63-L64</f>
        <v>0</v>
      </c>
      <c r="M70" s="85">
        <f>M62-M63-M64</f>
        <v>7700</v>
      </c>
    </row>
    <row r="71" spans="1:13" s="68" customFormat="1" ht="25.5" customHeight="1">
      <c r="A71" s="69" t="s">
        <v>54</v>
      </c>
      <c r="B71" s="70" t="s">
        <v>47</v>
      </c>
      <c r="C71" s="70">
        <v>340</v>
      </c>
      <c r="D71" s="71" t="s">
        <v>82</v>
      </c>
      <c r="E71" s="72"/>
      <c r="F71" s="72"/>
      <c r="G71" s="73"/>
      <c r="H71" s="5">
        <f>SUM(I71:M71)</f>
        <v>344332.56</v>
      </c>
      <c r="I71" s="86">
        <v>0</v>
      </c>
      <c r="J71" s="86">
        <v>0</v>
      </c>
      <c r="K71" s="86">
        <v>0</v>
      </c>
      <c r="L71" s="86">
        <v>0</v>
      </c>
      <c r="M71" s="86">
        <v>344332.56</v>
      </c>
    </row>
    <row r="72" spans="1:13" s="68" customFormat="1" ht="25.5" customHeight="1">
      <c r="A72" s="74"/>
      <c r="B72" s="75"/>
      <c r="C72" s="76"/>
      <c r="D72" s="71" t="s">
        <v>9</v>
      </c>
      <c r="E72" s="72"/>
      <c r="F72" s="72"/>
      <c r="G72" s="73"/>
      <c r="H72" s="5">
        <f>SUM(H74:H82)</f>
        <v>343569.5</v>
      </c>
      <c r="I72" s="86">
        <f>SUM(I74:I82)</f>
        <v>0</v>
      </c>
      <c r="J72" s="86">
        <f>SUM(J74:J82)</f>
        <v>0</v>
      </c>
      <c r="K72" s="86">
        <f>SUM(K74:K82)</f>
        <v>0</v>
      </c>
      <c r="L72" s="86">
        <f>SUM(L74:L82)</f>
        <v>0</v>
      </c>
      <c r="M72" s="5">
        <f>SUM(M74:M82)</f>
        <v>343569.5</v>
      </c>
    </row>
    <row r="73" spans="1:13" s="68" customFormat="1" ht="25.5" customHeight="1">
      <c r="A73" s="62"/>
      <c r="B73" s="87" t="s">
        <v>83</v>
      </c>
      <c r="C73" s="76"/>
      <c r="D73" s="6"/>
      <c r="E73" s="6"/>
      <c r="F73" s="6"/>
      <c r="G73" s="6"/>
      <c r="H73" s="8">
        <f t="shared" ref="H73:H79" si="6">SUM(I73:M73)</f>
        <v>0</v>
      </c>
      <c r="I73" s="5"/>
      <c r="J73" s="5"/>
      <c r="K73" s="5"/>
      <c r="L73" s="5"/>
      <c r="M73" s="5"/>
    </row>
    <row r="74" spans="1:13" s="56" customFormat="1" ht="25.5" customHeight="1">
      <c r="A74" s="48" t="s">
        <v>56</v>
      </c>
      <c r="B74" s="59" t="s">
        <v>191</v>
      </c>
      <c r="C74" s="76"/>
      <c r="D74" s="81" t="s">
        <v>192</v>
      </c>
      <c r="E74" s="88" t="s">
        <v>193</v>
      </c>
      <c r="F74" s="89">
        <v>42038</v>
      </c>
      <c r="G74" s="89">
        <v>42369</v>
      </c>
      <c r="H74" s="8">
        <f t="shared" si="6"/>
        <v>12000</v>
      </c>
      <c r="I74" s="8"/>
      <c r="J74" s="8"/>
      <c r="K74" s="8"/>
      <c r="L74" s="8"/>
      <c r="M74" s="8">
        <v>12000</v>
      </c>
    </row>
    <row r="75" spans="1:13" s="56" customFormat="1" ht="33.6" customHeight="1">
      <c r="A75" s="48" t="s">
        <v>57</v>
      </c>
      <c r="B75" s="57" t="s">
        <v>128</v>
      </c>
      <c r="C75" s="76"/>
      <c r="D75" s="58" t="s">
        <v>194</v>
      </c>
      <c r="E75" s="53" t="s">
        <v>50</v>
      </c>
      <c r="F75" s="80">
        <v>42059</v>
      </c>
      <c r="G75" s="89">
        <v>42369</v>
      </c>
      <c r="H75" s="8">
        <f t="shared" si="6"/>
        <v>96660</v>
      </c>
      <c r="I75" s="14"/>
      <c r="J75" s="14"/>
      <c r="K75" s="14"/>
      <c r="L75" s="14"/>
      <c r="M75" s="14">
        <v>96660</v>
      </c>
    </row>
    <row r="76" spans="1:13" s="56" customFormat="1" ht="25.5" customHeight="1">
      <c r="A76" s="48" t="s">
        <v>58</v>
      </c>
      <c r="B76" s="90" t="s">
        <v>195</v>
      </c>
      <c r="C76" s="76"/>
      <c r="D76" s="50" t="s">
        <v>196</v>
      </c>
      <c r="E76" s="91" t="s">
        <v>97</v>
      </c>
      <c r="F76" s="92">
        <v>42265</v>
      </c>
      <c r="G76" s="89">
        <v>42369</v>
      </c>
      <c r="H76" s="8">
        <f t="shared" si="6"/>
        <v>8380</v>
      </c>
      <c r="I76" s="14"/>
      <c r="J76" s="14"/>
      <c r="K76" s="14"/>
      <c r="L76" s="14"/>
      <c r="M76" s="19">
        <v>8380</v>
      </c>
    </row>
    <row r="77" spans="1:13" s="56" customFormat="1" ht="43.5" customHeight="1">
      <c r="A77" s="48" t="s">
        <v>59</v>
      </c>
      <c r="B77" s="20" t="s">
        <v>197</v>
      </c>
      <c r="C77" s="76"/>
      <c r="D77" s="21" t="s">
        <v>198</v>
      </c>
      <c r="E77" s="17" t="s">
        <v>97</v>
      </c>
      <c r="F77" s="21" t="s">
        <v>199</v>
      </c>
      <c r="G77" s="89">
        <v>42369</v>
      </c>
      <c r="H77" s="8">
        <f t="shared" si="6"/>
        <v>2069</v>
      </c>
      <c r="I77" s="14"/>
      <c r="J77" s="14"/>
      <c r="K77" s="14"/>
      <c r="L77" s="14"/>
      <c r="M77" s="22">
        <v>2069</v>
      </c>
    </row>
    <row r="78" spans="1:13" s="56" customFormat="1" ht="39.75" customHeight="1">
      <c r="A78" s="48" t="s">
        <v>60</v>
      </c>
      <c r="B78" s="16" t="s">
        <v>195</v>
      </c>
      <c r="C78" s="76"/>
      <c r="D78" s="10" t="s">
        <v>198</v>
      </c>
      <c r="E78" s="17" t="s">
        <v>97</v>
      </c>
      <c r="F78" s="12">
        <v>42114</v>
      </c>
      <c r="G78" s="89">
        <v>42369</v>
      </c>
      <c r="H78" s="8">
        <f t="shared" si="6"/>
        <v>36371</v>
      </c>
      <c r="I78" s="14"/>
      <c r="J78" s="14"/>
      <c r="K78" s="14"/>
      <c r="L78" s="14"/>
      <c r="M78" s="23">
        <v>36371</v>
      </c>
    </row>
    <row r="79" spans="1:13" s="56" customFormat="1" ht="25.5" customHeight="1">
      <c r="A79" s="48" t="s">
        <v>61</v>
      </c>
      <c r="B79" s="24" t="s">
        <v>200</v>
      </c>
      <c r="C79" s="76"/>
      <c r="D79" s="25" t="s">
        <v>201</v>
      </c>
      <c r="E79" s="26" t="s">
        <v>97</v>
      </c>
      <c r="F79" s="52">
        <v>42205</v>
      </c>
      <c r="G79" s="89">
        <v>42369</v>
      </c>
      <c r="H79" s="8">
        <f t="shared" si="6"/>
        <v>3100</v>
      </c>
      <c r="I79" s="14"/>
      <c r="J79" s="14"/>
      <c r="K79" s="14"/>
      <c r="L79" s="14"/>
      <c r="M79" s="27">
        <v>3100</v>
      </c>
    </row>
    <row r="80" spans="1:13" s="56" customFormat="1" ht="66" customHeight="1">
      <c r="A80" s="48" t="s">
        <v>62</v>
      </c>
      <c r="B80" s="57" t="s">
        <v>138</v>
      </c>
      <c r="C80" s="76"/>
      <c r="D80" s="58" t="s">
        <v>202</v>
      </c>
      <c r="E80" s="51" t="s">
        <v>144</v>
      </c>
      <c r="F80" s="52">
        <v>42279</v>
      </c>
      <c r="G80" s="89">
        <v>42369</v>
      </c>
      <c r="H80" s="8">
        <v>99737</v>
      </c>
      <c r="I80" s="9"/>
      <c r="J80" s="9"/>
      <c r="K80" s="9"/>
      <c r="L80" s="9"/>
      <c r="M80" s="8">
        <v>99737</v>
      </c>
    </row>
    <row r="81" spans="1:13" s="56" customFormat="1" ht="36.75" customHeight="1">
      <c r="A81" s="48" t="s">
        <v>63</v>
      </c>
      <c r="B81" s="93" t="s">
        <v>195</v>
      </c>
      <c r="C81" s="76"/>
      <c r="D81" s="58" t="s">
        <v>203</v>
      </c>
      <c r="E81" s="61" t="s">
        <v>97</v>
      </c>
      <c r="F81" s="52">
        <v>42270</v>
      </c>
      <c r="G81" s="53" t="s">
        <v>87</v>
      </c>
      <c r="H81" s="8">
        <f t="shared" ref="H81" si="7">SUM(I81:M81)</f>
        <v>960</v>
      </c>
      <c r="I81" s="14"/>
      <c r="J81" s="14"/>
      <c r="K81" s="14"/>
      <c r="L81" s="14"/>
      <c r="M81" s="14">
        <v>960</v>
      </c>
    </row>
    <row r="82" spans="1:13" s="56" customFormat="1" ht="43.5" customHeight="1">
      <c r="A82" s="48" t="s">
        <v>64</v>
      </c>
      <c r="B82" s="57" t="s">
        <v>204</v>
      </c>
      <c r="C82" s="76"/>
      <c r="D82" s="94" t="s">
        <v>205</v>
      </c>
      <c r="E82" s="61" t="s">
        <v>206</v>
      </c>
      <c r="F82" s="52">
        <v>42289</v>
      </c>
      <c r="G82" s="53" t="s">
        <v>87</v>
      </c>
      <c r="H82" s="8">
        <v>84292.5</v>
      </c>
      <c r="I82" s="14"/>
      <c r="J82" s="14"/>
      <c r="K82" s="14"/>
      <c r="L82" s="14"/>
      <c r="M82" s="8">
        <v>84292.5</v>
      </c>
    </row>
    <row r="83" spans="1:13" s="68" customFormat="1" ht="25.5" customHeight="1">
      <c r="A83" s="95"/>
      <c r="B83" s="96"/>
      <c r="C83" s="97"/>
      <c r="D83" s="98" t="s">
        <v>12</v>
      </c>
      <c r="E83" s="99"/>
      <c r="F83" s="99"/>
      <c r="G83" s="100"/>
      <c r="H83" s="15">
        <f>I83+J83+K83+L83+M83</f>
        <v>763.05999999999767</v>
      </c>
      <c r="I83" s="101">
        <f>I71-I72-I73</f>
        <v>0</v>
      </c>
      <c r="J83" s="101">
        <f>J71-J72-J73</f>
        <v>0</v>
      </c>
      <c r="K83" s="101">
        <f>K71-K72-K73</f>
        <v>0</v>
      </c>
      <c r="L83" s="101">
        <f>L71-L72-L73</f>
        <v>0</v>
      </c>
      <c r="M83" s="101">
        <f>M71-M72-M73</f>
        <v>763.05999999999767</v>
      </c>
    </row>
    <row r="84" spans="1:13" s="68" customFormat="1" ht="25.5" customHeight="1">
      <c r="A84" s="69" t="s">
        <v>73</v>
      </c>
      <c r="B84" s="70" t="s">
        <v>55</v>
      </c>
      <c r="C84" s="70">
        <v>290</v>
      </c>
      <c r="D84" s="71" t="s">
        <v>82</v>
      </c>
      <c r="E84" s="72"/>
      <c r="F84" s="72"/>
      <c r="G84" s="73"/>
      <c r="H84" s="5">
        <f>SUM(I84:M84)</f>
        <v>10000</v>
      </c>
      <c r="I84" s="86">
        <v>0</v>
      </c>
      <c r="J84" s="86">
        <v>0</v>
      </c>
      <c r="K84" s="86">
        <v>0</v>
      </c>
      <c r="L84" s="5">
        <v>8000</v>
      </c>
      <c r="M84" s="5">
        <v>2000</v>
      </c>
    </row>
    <row r="85" spans="1:13" s="68" customFormat="1" ht="25.5" customHeight="1">
      <c r="A85" s="74"/>
      <c r="B85" s="75"/>
      <c r="C85" s="76"/>
      <c r="D85" s="71" t="s">
        <v>9</v>
      </c>
      <c r="E85" s="72"/>
      <c r="F85" s="72"/>
      <c r="G85" s="73"/>
      <c r="H85" s="5">
        <f>SUM(H87:H88)</f>
        <v>3834.9</v>
      </c>
      <c r="I85" s="86">
        <f>SUM(I87:I88)</f>
        <v>1</v>
      </c>
      <c r="J85" s="86">
        <f>SUM(J87:J88)</f>
        <v>0</v>
      </c>
      <c r="K85" s="86">
        <f>SUM(K87:K88)</f>
        <v>0</v>
      </c>
      <c r="L85" s="5">
        <f>SUM(L87:L88)</f>
        <v>3150</v>
      </c>
      <c r="M85" s="5">
        <f>SUM(M87:M88)</f>
        <v>684.9</v>
      </c>
    </row>
    <row r="86" spans="1:13" s="68" customFormat="1" ht="41.25" customHeight="1">
      <c r="A86" s="62"/>
      <c r="B86" s="87" t="s">
        <v>83</v>
      </c>
      <c r="C86" s="76"/>
      <c r="D86" s="6"/>
      <c r="E86" s="6"/>
      <c r="F86" s="6"/>
      <c r="G86" s="6"/>
      <c r="H86" s="8">
        <f t="shared" ref="H86" si="8">SUM(I86:M86)</f>
        <v>0</v>
      </c>
      <c r="I86" s="5"/>
      <c r="J86" s="5"/>
      <c r="K86" s="5"/>
      <c r="L86" s="5"/>
      <c r="M86" s="5"/>
    </row>
    <row r="87" spans="1:13" s="56" customFormat="1" ht="43.5" customHeight="1">
      <c r="A87" s="48" t="s">
        <v>74</v>
      </c>
      <c r="B87" s="59" t="s">
        <v>207</v>
      </c>
      <c r="C87" s="76"/>
      <c r="D87" s="81" t="s">
        <v>208</v>
      </c>
      <c r="E87" s="88">
        <v>26</v>
      </c>
      <c r="F87" s="89"/>
      <c r="G87" s="89">
        <v>42369</v>
      </c>
      <c r="H87" s="8">
        <v>3150</v>
      </c>
      <c r="I87" s="8">
        <v>1</v>
      </c>
      <c r="J87" s="8"/>
      <c r="K87" s="8"/>
      <c r="L87" s="8">
        <v>3150</v>
      </c>
      <c r="M87" s="8"/>
    </row>
    <row r="88" spans="1:13" s="56" customFormat="1" ht="39.75" customHeight="1">
      <c r="A88" s="48" t="s">
        <v>75</v>
      </c>
      <c r="B88" s="57" t="s">
        <v>204</v>
      </c>
      <c r="C88" s="76"/>
      <c r="D88" s="94" t="s">
        <v>205</v>
      </c>
      <c r="E88" s="61" t="s">
        <v>206</v>
      </c>
      <c r="F88" s="52">
        <v>42289</v>
      </c>
      <c r="G88" s="53" t="s">
        <v>87</v>
      </c>
      <c r="H88" s="8">
        <v>684.9</v>
      </c>
      <c r="I88" s="14"/>
      <c r="J88" s="14"/>
      <c r="K88" s="14"/>
      <c r="L88" s="14"/>
      <c r="M88" s="8">
        <v>684.9</v>
      </c>
    </row>
    <row r="89" spans="1:13" s="56" customFormat="1" ht="25.5" customHeight="1">
      <c r="A89" s="102"/>
      <c r="B89" s="103"/>
      <c r="C89" s="75"/>
      <c r="D89" s="98" t="s">
        <v>12</v>
      </c>
      <c r="E89" s="99"/>
      <c r="F89" s="99"/>
      <c r="G89" s="100"/>
      <c r="H89" s="15">
        <f>I89+J89+K89+L89+M89</f>
        <v>6164.1</v>
      </c>
      <c r="I89" s="15">
        <f>I84-I85-I86</f>
        <v>-1</v>
      </c>
      <c r="J89" s="15">
        <f>J84-J85-J86</f>
        <v>0</v>
      </c>
      <c r="K89" s="15">
        <f>K84-K85-K86</f>
        <v>0</v>
      </c>
      <c r="L89" s="15">
        <f>L84-L85-L86</f>
        <v>4850</v>
      </c>
      <c r="M89" s="15">
        <f>M84-M85-M86</f>
        <v>1315.1</v>
      </c>
    </row>
    <row r="90" spans="1:13" ht="25.5" customHeight="1">
      <c r="A90" s="28"/>
      <c r="B90" s="117" t="s">
        <v>210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</row>
    <row r="91" spans="1:13" ht="1.5" customHeight="1"/>
    <row r="92" spans="1:13" ht="18.75" hidden="1" customHeight="1"/>
    <row r="93" spans="1:13" hidden="1"/>
    <row r="94" spans="1:13" hidden="1"/>
    <row r="95" spans="1:13" hidden="1"/>
    <row r="96" spans="1:13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</sheetData>
  <mergeCells count="69">
    <mergeCell ref="A2:A3"/>
    <mergeCell ref="B2:B3"/>
    <mergeCell ref="C2:C3"/>
    <mergeCell ref="D2:D3"/>
    <mergeCell ref="E2:E3"/>
    <mergeCell ref="F2:F3"/>
    <mergeCell ref="G2:G3"/>
    <mergeCell ref="H2:H3"/>
    <mergeCell ref="A19:A20"/>
    <mergeCell ref="B19:B20"/>
    <mergeCell ref="I2:I3"/>
    <mergeCell ref="B1:M1"/>
    <mergeCell ref="C19:C26"/>
    <mergeCell ref="D19:G19"/>
    <mergeCell ref="J2:J3"/>
    <mergeCell ref="K2:K3"/>
    <mergeCell ref="L2:L3"/>
    <mergeCell ref="M2:M3"/>
    <mergeCell ref="A4:A5"/>
    <mergeCell ref="B4:B5"/>
    <mergeCell ref="C4:C8"/>
    <mergeCell ref="D4:G4"/>
    <mergeCell ref="D5:G5"/>
    <mergeCell ref="D9:G9"/>
    <mergeCell ref="A10:A11"/>
    <mergeCell ref="B10:B11"/>
    <mergeCell ref="C10:C17"/>
    <mergeCell ref="D10:G10"/>
    <mergeCell ref="D11:G11"/>
    <mergeCell ref="D18:G18"/>
    <mergeCell ref="D20:G20"/>
    <mergeCell ref="D27:G27"/>
    <mergeCell ref="C28:C31"/>
    <mergeCell ref="D28:G28"/>
    <mergeCell ref="D29:G29"/>
    <mergeCell ref="D32:G32"/>
    <mergeCell ref="A33:A34"/>
    <mergeCell ref="B33:B34"/>
    <mergeCell ref="C33:C45"/>
    <mergeCell ref="D33:G33"/>
    <mergeCell ref="A28:A29"/>
    <mergeCell ref="B28:B29"/>
    <mergeCell ref="D34:G34"/>
    <mergeCell ref="D45:G45"/>
    <mergeCell ref="A46:A47"/>
    <mergeCell ref="B46:B47"/>
    <mergeCell ref="C46:C60"/>
    <mergeCell ref="D46:G46"/>
    <mergeCell ref="D47:G47"/>
    <mergeCell ref="D61:G61"/>
    <mergeCell ref="A62:A63"/>
    <mergeCell ref="B62:B63"/>
    <mergeCell ref="C62:C69"/>
    <mergeCell ref="D62:G62"/>
    <mergeCell ref="D63:G63"/>
    <mergeCell ref="D70:G70"/>
    <mergeCell ref="A71:A72"/>
    <mergeCell ref="B71:B72"/>
    <mergeCell ref="C71:C82"/>
    <mergeCell ref="D71:G71"/>
    <mergeCell ref="D72:G72"/>
    <mergeCell ref="D83:G83"/>
    <mergeCell ref="A84:A85"/>
    <mergeCell ref="B84:B85"/>
    <mergeCell ref="C84:C89"/>
    <mergeCell ref="D84:G84"/>
    <mergeCell ref="B90:M90"/>
    <mergeCell ref="D85:G85"/>
    <mergeCell ref="D89:G8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2016-05-04T10:25:07Z</dcterms:modified>
</cp:coreProperties>
</file>